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. FORM ALLOWANCE\"/>
    </mc:Choice>
  </mc:AlternateContent>
  <bookViews>
    <workbookView xWindow="14100" yWindow="0" windowWidth="20490" windowHeight="7755" firstSheet="1" activeTab="2"/>
  </bookViews>
  <sheets>
    <sheet name="Pertanggung Jawaban" sheetId="18" state="hidden" r:id="rId1"/>
    <sheet name="a.n Roesbima Trisoera" sheetId="20" r:id="rId2"/>
    <sheet name="Ptg jwbn" sheetId="21" r:id="rId3"/>
  </sheets>
  <definedNames>
    <definedName name="_xlnm.Print_Area" localSheetId="1">'a.n Roesbima Trisoera'!$B$2:$K$44</definedName>
    <definedName name="_xlnm.Print_Area" localSheetId="0">'Pertanggung Jawaban'!$B$2:$M$48</definedName>
    <definedName name="_xlnm.Print_Area" localSheetId="2">'Ptg jwbn'!$B$2:$L$44</definedName>
  </definedNames>
  <calcPr calcId="152511"/>
  <fileRecoveryPr autoRecover="0"/>
</workbook>
</file>

<file path=xl/calcChain.xml><?xml version="1.0" encoding="utf-8"?>
<calcChain xmlns="http://schemas.openxmlformats.org/spreadsheetml/2006/main">
  <c r="L20" i="21" l="1"/>
  <c r="I43" i="21"/>
  <c r="L24" i="21"/>
  <c r="J24" i="21"/>
  <c r="L25" i="21"/>
  <c r="J23" i="21"/>
  <c r="J25" i="21" s="1"/>
  <c r="J19" i="21"/>
  <c r="L19" i="21" s="1"/>
  <c r="J18" i="21"/>
  <c r="L18" i="21" s="1"/>
  <c r="L15" i="21"/>
  <c r="L32" i="21" s="1"/>
  <c r="J15" i="21"/>
  <c r="L14" i="21"/>
  <c r="J14" i="21"/>
  <c r="J32" i="21" l="1"/>
  <c r="L33" i="21" s="1"/>
  <c r="J20" i="21"/>
  <c r="J19" i="20"/>
  <c r="L19" i="20" s="1"/>
  <c r="L23" i="20" l="1"/>
  <c r="I43" i="20" l="1"/>
  <c r="L24" i="20"/>
  <c r="L25" i="20" s="1"/>
  <c r="J24" i="20"/>
  <c r="J23" i="20"/>
  <c r="J18" i="20"/>
  <c r="J20" i="20" s="1"/>
  <c r="L14" i="20"/>
  <c r="J14" i="20"/>
  <c r="J25" i="20" l="1"/>
  <c r="L18" i="20"/>
  <c r="L20" i="20" s="1"/>
  <c r="L15" i="20"/>
  <c r="J15" i="20"/>
  <c r="J32" i="20" s="1"/>
  <c r="L32" i="20" l="1"/>
  <c r="L33" i="20"/>
  <c r="J29" i="18" l="1"/>
  <c r="L28" i="18"/>
  <c r="L30" i="18" s="1"/>
  <c r="J28" i="18"/>
  <c r="J24" i="18"/>
  <c r="J23" i="18"/>
  <c r="J22" i="18"/>
  <c r="L22" i="18" s="1"/>
  <c r="J21" i="18"/>
  <c r="L21" i="18" s="1"/>
  <c r="J20" i="18"/>
  <c r="I15" i="18"/>
  <c r="J15" i="18" s="1"/>
  <c r="L15" i="18" s="1"/>
  <c r="I14" i="18"/>
  <c r="I16" i="18" s="1"/>
  <c r="J16" i="18" s="1"/>
  <c r="L16" i="18" s="1"/>
  <c r="J13" i="18"/>
  <c r="L13" i="18" s="1"/>
  <c r="J25" i="18" l="1"/>
  <c r="L20" i="18"/>
  <c r="L25" i="18"/>
  <c r="J30" i="18"/>
  <c r="J14" i="18"/>
  <c r="J17" i="18" l="1"/>
  <c r="J36" i="18" s="1"/>
  <c r="L14" i="18"/>
  <c r="L17" i="18" s="1"/>
  <c r="L36" i="18" s="1"/>
  <c r="L37" i="18" l="1"/>
</calcChain>
</file>

<file path=xl/sharedStrings.xml><?xml version="1.0" encoding="utf-8"?>
<sst xmlns="http://schemas.openxmlformats.org/spreadsheetml/2006/main" count="176" uniqueCount="63">
  <si>
    <t>Allowance</t>
  </si>
  <si>
    <t>FORM</t>
  </si>
  <si>
    <t>PENGAJUAN ANGGARAN SURVEI</t>
  </si>
  <si>
    <t>PENILAIAN ASET</t>
  </si>
  <si>
    <t>I.</t>
  </si>
  <si>
    <t>-</t>
  </si>
  <si>
    <t>KETERANGAN</t>
  </si>
  <si>
    <t>NO</t>
  </si>
  <si>
    <t>JUMLAH</t>
  </si>
  <si>
    <t>SATUAN</t>
  </si>
  <si>
    <t>Rp. @</t>
  </si>
  <si>
    <t>TOTAL</t>
  </si>
  <si>
    <t>Hari</t>
  </si>
  <si>
    <t>II.</t>
  </si>
  <si>
    <t>Transportasi &amp; Akomodasi</t>
  </si>
  <si>
    <t>JENIS</t>
  </si>
  <si>
    <t>Kali</t>
  </si>
  <si>
    <t>Sub Total</t>
  </si>
  <si>
    <t>Sewa Mobil</t>
  </si>
  <si>
    <t>Hotel</t>
  </si>
  <si>
    <t>Malam</t>
  </si>
  <si>
    <t>III.</t>
  </si>
  <si>
    <t>Data</t>
  </si>
  <si>
    <t>Ls</t>
  </si>
  <si>
    <t>TOTAL ANGGARAN SURVEI</t>
  </si>
  <si>
    <t>Penanggung Jawab Survei</t>
  </si>
  <si>
    <t>Febriman Muda Siregar</t>
  </si>
  <si>
    <t>Pemimpin Rekan</t>
  </si>
  <si>
    <t xml:space="preserve">                Menyetujui</t>
  </si>
  <si>
    <t>Panji</t>
  </si>
  <si>
    <t>Penilai</t>
  </si>
  <si>
    <t>Realisasi</t>
  </si>
  <si>
    <t xml:space="preserve"> </t>
  </si>
  <si>
    <t>Taksi Bandara (PP)</t>
  </si>
  <si>
    <t xml:space="preserve">Bensin </t>
  </si>
  <si>
    <t>Supervisor</t>
  </si>
  <si>
    <t>Sewa Speed Boat</t>
  </si>
  <si>
    <t>Libur</t>
  </si>
  <si>
    <t>PT. PELAYARAN SAMUDRA RIZQI</t>
  </si>
  <si>
    <t>KOEF</t>
  </si>
  <si>
    <t>Tol+ Parkir</t>
  </si>
  <si>
    <t>Menyebrang</t>
  </si>
  <si>
    <t>PP</t>
  </si>
  <si>
    <t>Jenis Aset : Kapal Tugboat TB. Ishaq 01 &amp; Tongkang Pelita 08</t>
  </si>
  <si>
    <t>Lokasi : Morosi, Sulawesi Tenggara</t>
  </si>
  <si>
    <t>Jawir</t>
  </si>
  <si>
    <t>Biaya Rapid Test (Antigen)</t>
  </si>
  <si>
    <t>Jakarta, 23 Desember 2020</t>
  </si>
  <si>
    <t>Perkiraan diantara Tanggal, 24 s/d 27 Desember 2020</t>
  </si>
  <si>
    <t>No Penawaran : 015/PA-FSR/XII/2020 Tanggal 10 Desember 2020</t>
  </si>
  <si>
    <t xml:space="preserve">Lokasi : </t>
  </si>
  <si>
    <t>Add Cost (Biaya Data)</t>
  </si>
  <si>
    <t>Catatan:</t>
  </si>
  <si>
    <t>Menyetujui</t>
  </si>
  <si>
    <t>Panji A.K</t>
  </si>
  <si>
    <t>Jalan Raya Prapanca Nomor 100, Jakarta Selatan - DKI Jakarta</t>
  </si>
  <si>
    <t>Jenis Aset : Rumah Tinggal</t>
  </si>
  <si>
    <t>BAPAK ROESBIMA TRISOERA</t>
  </si>
  <si>
    <t>Perjanjian Kerja Nomor 183/PK/PA-FSR/XI/2021</t>
  </si>
  <si>
    <t>Motor</t>
  </si>
  <si>
    <t>Jakarta, 03 Desember 2021</t>
  </si>
  <si>
    <t>Orang</t>
  </si>
  <si>
    <t>Hari &amp; Tanggal, Jumat 03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</si>
</sst>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90">
    <xf numFmtId="0" fontId="0" fillId="0" borderId="0" xfId="0"/>
    <xf numFmtId="41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41" fontId="1" fillId="0" borderId="0" xfId="1" applyFont="1"/>
    <xf numFmtId="41" fontId="4" fillId="0" borderId="0" xfId="1" applyFont="1"/>
    <xf numFmtId="42" fontId="0" fillId="0" borderId="0" xfId="0" applyNumberFormat="1" applyFont="1"/>
    <xf numFmtId="42" fontId="2" fillId="0" borderId="0" xfId="0" applyNumberFormat="1" applyFont="1"/>
    <xf numFmtId="42" fontId="2" fillId="0" borderId="0" xfId="0" applyNumberFormat="1" applyFont="1" applyAlignment="1">
      <alignment horizontal="right"/>
    </xf>
    <xf numFmtId="42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42" fontId="2" fillId="0" borderId="2" xfId="0" applyNumberFormat="1" applyFont="1" applyBorder="1" applyAlignment="1">
      <alignment horizontal="center" vertical="center"/>
    </xf>
    <xf numFmtId="41" fontId="5" fillId="0" borderId="0" xfId="1" applyFont="1"/>
    <xf numFmtId="42" fontId="0" fillId="0" borderId="0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0" fontId="0" fillId="0" borderId="0" xfId="0" applyFont="1" applyBorder="1"/>
    <xf numFmtId="42" fontId="2" fillId="0" borderId="0" xfId="0" applyNumberFormat="1" applyFont="1" applyBorder="1"/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42" fontId="8" fillId="0" borderId="0" xfId="0" applyNumberFormat="1" applyFont="1"/>
    <xf numFmtId="42" fontId="8" fillId="0" borderId="0" xfId="0" applyNumberFormat="1" applyFont="1" applyBorder="1"/>
    <xf numFmtId="42" fontId="7" fillId="0" borderId="0" xfId="0" applyNumberFormat="1" applyFont="1" applyBorder="1"/>
    <xf numFmtId="42" fontId="7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42" fontId="13" fillId="0" borderId="0" xfId="0" applyNumberFormat="1" applyFont="1" applyBorder="1"/>
    <xf numFmtId="0" fontId="13" fillId="0" borderId="0" xfId="0" applyFont="1"/>
    <xf numFmtId="0" fontId="2" fillId="0" borderId="0" xfId="0" applyFont="1" applyAlignment="1">
      <alignment horizontal="left"/>
    </xf>
    <xf numFmtId="42" fontId="14" fillId="0" borderId="0" xfId="0" applyNumberFormat="1" applyFont="1" applyBorder="1"/>
    <xf numFmtId="42" fontId="7" fillId="0" borderId="0" xfId="0" applyNumberFormat="1" applyFont="1"/>
    <xf numFmtId="42" fontId="15" fillId="0" borderId="1" xfId="0" applyNumberFormat="1" applyFont="1" applyBorder="1"/>
    <xf numFmtId="0" fontId="0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42" fontId="7" fillId="2" borderId="0" xfId="0" applyNumberFormat="1" applyFont="1" applyFill="1" applyBorder="1" applyAlignment="1">
      <alignment horizontal="center" vertical="center"/>
    </xf>
    <xf numFmtId="42" fontId="2" fillId="2" borderId="0" xfId="0" applyNumberFormat="1" applyFont="1" applyFill="1" applyBorder="1" applyAlignment="1">
      <alignment horizontal="center" vertical="center"/>
    </xf>
    <xf numFmtId="41" fontId="0" fillId="2" borderId="0" xfId="1" applyFont="1" applyFill="1" applyBorder="1"/>
    <xf numFmtId="0" fontId="0" fillId="0" borderId="0" xfId="0" applyAlignment="1">
      <alignment horizontal="left" vertical="center"/>
    </xf>
    <xf numFmtId="42" fontId="8" fillId="0" borderId="1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16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3" xfId="0" quotePrefix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42" fontId="1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2" borderId="3" xfId="0" quotePrefix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2" fontId="15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8"/>
  <sheetViews>
    <sheetView showGridLines="0" view="pageBreakPreview" topLeftCell="A4" zoomScale="80" zoomScaleNormal="90" zoomScaleSheetLayoutView="80" workbookViewId="0">
      <selection activeCell="L36" sqref="L36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8" width="8.7109375" style="3" bestFit="1" customWidth="1"/>
    <col min="9" max="10" width="17.28515625" style="3" customWidth="1"/>
    <col min="11" max="11" width="1.5703125" style="3" customWidth="1"/>
    <col min="12" max="12" width="14.42578125" style="28" customWidth="1"/>
    <col min="13" max="13" width="1" style="3" customWidth="1"/>
    <col min="14" max="14" width="17.28515625" style="3" customWidth="1"/>
    <col min="15" max="15" width="13.7109375" style="3" bestFit="1" customWidth="1"/>
    <col min="16" max="16" width="12.14062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18" s="6" customFormat="1" ht="18.75" x14ac:dyDescent="0.3">
      <c r="B2" s="6" t="s">
        <v>1</v>
      </c>
      <c r="K2" s="6" t="s">
        <v>32</v>
      </c>
      <c r="L2" s="33"/>
      <c r="R2" s="18"/>
    </row>
    <row r="3" spans="2:18" s="6" customFormat="1" ht="18.75" x14ac:dyDescent="0.3">
      <c r="B3" s="6" t="s">
        <v>2</v>
      </c>
      <c r="L3" s="33"/>
      <c r="R3" s="18"/>
    </row>
    <row r="4" spans="2:18" s="6" customFormat="1" ht="18.75" x14ac:dyDescent="0.3">
      <c r="B4" s="6" t="s">
        <v>3</v>
      </c>
      <c r="L4" s="33"/>
      <c r="R4" s="18"/>
    </row>
    <row r="5" spans="2:18" s="5" customFormat="1" ht="15.75" x14ac:dyDescent="0.25">
      <c r="B5" s="5" t="s">
        <v>49</v>
      </c>
      <c r="L5" s="34"/>
      <c r="R5" s="9"/>
    </row>
    <row r="6" spans="2:18" s="4" customFormat="1" ht="15.75" x14ac:dyDescent="0.25">
      <c r="B6" s="4" t="s">
        <v>38</v>
      </c>
      <c r="L6" s="35"/>
      <c r="R6" s="8"/>
    </row>
    <row r="7" spans="2:18" x14ac:dyDescent="0.25">
      <c r="B7" t="s">
        <v>43</v>
      </c>
    </row>
    <row r="8" spans="2:18" x14ac:dyDescent="0.25">
      <c r="B8" t="s">
        <v>44</v>
      </c>
    </row>
    <row r="9" spans="2:18" ht="15.75" thickBot="1" x14ac:dyDescent="0.3">
      <c r="B9" t="s">
        <v>48</v>
      </c>
      <c r="F9" s="39"/>
      <c r="G9" s="2"/>
      <c r="H9" s="2"/>
      <c r="N9" s="23"/>
    </row>
    <row r="10" spans="2:18" ht="20.25" customHeight="1" thickTop="1" thickBot="1" x14ac:dyDescent="0.3">
      <c r="B10" s="52" t="s">
        <v>7</v>
      </c>
      <c r="C10" s="79" t="s">
        <v>15</v>
      </c>
      <c r="D10" s="79"/>
      <c r="E10" s="52" t="s">
        <v>6</v>
      </c>
      <c r="F10" s="52" t="s">
        <v>8</v>
      </c>
      <c r="G10" s="52" t="s">
        <v>9</v>
      </c>
      <c r="H10" s="52" t="s">
        <v>39</v>
      </c>
      <c r="I10" s="52" t="s">
        <v>10</v>
      </c>
      <c r="J10" s="52" t="s">
        <v>11</v>
      </c>
      <c r="K10" s="26"/>
      <c r="L10" s="27" t="s">
        <v>31</v>
      </c>
      <c r="M10" s="52"/>
      <c r="N10" s="26"/>
    </row>
    <row r="11" spans="2:18" ht="15.75" thickTop="1" x14ac:dyDescent="0.25">
      <c r="B11" s="2"/>
      <c r="C11" s="50"/>
      <c r="D11" s="50"/>
      <c r="E11" s="50"/>
    </row>
    <row r="12" spans="2:18" x14ac:dyDescent="0.25">
      <c r="B12" s="50" t="s">
        <v>4</v>
      </c>
      <c r="C12" s="2" t="s">
        <v>0</v>
      </c>
      <c r="N12" s="37"/>
      <c r="O12" s="38"/>
    </row>
    <row r="13" spans="2:18" x14ac:dyDescent="0.25">
      <c r="B13" s="53"/>
      <c r="C13" s="7" t="s">
        <v>5</v>
      </c>
      <c r="D13" t="s">
        <v>45</v>
      </c>
      <c r="E13" t="s">
        <v>30</v>
      </c>
      <c r="F13" s="53">
        <v>2</v>
      </c>
      <c r="G13" s="54" t="s">
        <v>12</v>
      </c>
      <c r="H13" s="54">
        <v>1</v>
      </c>
      <c r="I13" s="10">
        <v>200000</v>
      </c>
      <c r="J13" s="19">
        <f>F13*H13*I13</f>
        <v>400000</v>
      </c>
      <c r="K13" s="10"/>
      <c r="L13" s="29">
        <f>J13</f>
        <v>400000</v>
      </c>
      <c r="M13" s="10"/>
      <c r="O13" s="10"/>
    </row>
    <row r="14" spans="2:18" x14ac:dyDescent="0.25">
      <c r="B14" s="53"/>
      <c r="C14" s="7" t="s">
        <v>5</v>
      </c>
      <c r="D14" t="s">
        <v>29</v>
      </c>
      <c r="E14" t="s">
        <v>35</v>
      </c>
      <c r="F14" s="53">
        <v>2</v>
      </c>
      <c r="G14" s="54" t="s">
        <v>12</v>
      </c>
      <c r="H14" s="54">
        <v>1</v>
      </c>
      <c r="I14" s="10">
        <f>I13*0.3</f>
        <v>60000</v>
      </c>
      <c r="J14" s="19">
        <f>F14*H14*I14</f>
        <v>120000</v>
      </c>
      <c r="K14" s="10"/>
      <c r="L14" s="29">
        <f>J14</f>
        <v>120000</v>
      </c>
      <c r="M14" s="10"/>
      <c r="O14" s="10"/>
    </row>
    <row r="15" spans="2:18" x14ac:dyDescent="0.25">
      <c r="B15" s="53"/>
      <c r="C15" s="7" t="s">
        <v>5</v>
      </c>
      <c r="D15" t="s">
        <v>45</v>
      </c>
      <c r="E15" t="s">
        <v>37</v>
      </c>
      <c r="F15" s="53">
        <v>2</v>
      </c>
      <c r="G15" s="54" t="s">
        <v>12</v>
      </c>
      <c r="H15" s="54">
        <v>0.5</v>
      </c>
      <c r="I15" s="10">
        <f>I13*50%</f>
        <v>100000</v>
      </c>
      <c r="J15" s="19">
        <f>F15*H15*I15</f>
        <v>100000</v>
      </c>
      <c r="K15" s="10"/>
      <c r="L15" s="29">
        <f>J15</f>
        <v>100000</v>
      </c>
      <c r="M15" s="10"/>
      <c r="O15" s="10"/>
    </row>
    <row r="16" spans="2:18" ht="17.25" x14ac:dyDescent="0.4">
      <c r="B16" s="53"/>
      <c r="C16" s="7" t="s">
        <v>5</v>
      </c>
      <c r="D16" t="s">
        <v>29</v>
      </c>
      <c r="E16" t="s">
        <v>37</v>
      </c>
      <c r="F16" s="53">
        <v>2</v>
      </c>
      <c r="G16" s="54" t="s">
        <v>12</v>
      </c>
      <c r="H16" s="54">
        <v>0.5</v>
      </c>
      <c r="I16" s="10">
        <f>I14*50%</f>
        <v>30000</v>
      </c>
      <c r="J16" s="40">
        <f>F16*H16*I16</f>
        <v>30000</v>
      </c>
      <c r="K16" s="10"/>
      <c r="L16" s="49">
        <f>J16</f>
        <v>30000</v>
      </c>
      <c r="M16" s="10"/>
      <c r="O16" s="10"/>
    </row>
    <row r="17" spans="2:20" x14ac:dyDescent="0.25">
      <c r="B17" s="53"/>
      <c r="D17" s="2" t="s">
        <v>17</v>
      </c>
      <c r="I17" s="12"/>
      <c r="J17" s="11">
        <f>SUM(J13:J16)</f>
        <v>650000</v>
      </c>
      <c r="K17" s="11"/>
      <c r="L17" s="11">
        <f>SUM(L13:L16)</f>
        <v>650000</v>
      </c>
      <c r="M17" s="11"/>
      <c r="N17" s="11"/>
      <c r="O17" s="11"/>
      <c r="R17" s="24"/>
      <c r="S17" s="80"/>
      <c r="T17" s="81"/>
    </row>
    <row r="18" spans="2:20" x14ac:dyDescent="0.25">
      <c r="B18" s="2"/>
      <c r="C18" s="50"/>
      <c r="D18" s="50"/>
      <c r="E18" s="50"/>
      <c r="R18" s="23"/>
    </row>
    <row r="19" spans="2:20" x14ac:dyDescent="0.25">
      <c r="B19" s="50" t="s">
        <v>13</v>
      </c>
      <c r="C19" s="2" t="s">
        <v>14</v>
      </c>
      <c r="R19" s="23"/>
    </row>
    <row r="20" spans="2:20" x14ac:dyDescent="0.25">
      <c r="B20" s="50"/>
      <c r="C20" s="7" t="s">
        <v>5</v>
      </c>
      <c r="D20" t="s">
        <v>33</v>
      </c>
      <c r="F20" s="53">
        <v>1</v>
      </c>
      <c r="G20" s="54" t="s">
        <v>16</v>
      </c>
      <c r="H20" s="54"/>
      <c r="I20" s="10">
        <v>400000</v>
      </c>
      <c r="J20" s="10">
        <f t="shared" ref="J20:J24" si="0">F20*I20</f>
        <v>400000</v>
      </c>
      <c r="L20" s="29">
        <f>J20</f>
        <v>400000</v>
      </c>
      <c r="R20" s="23"/>
    </row>
    <row r="21" spans="2:20" x14ac:dyDescent="0.25">
      <c r="B21" s="53"/>
      <c r="C21" s="7" t="s">
        <v>5</v>
      </c>
      <c r="D21" t="s">
        <v>18</v>
      </c>
      <c r="F21" s="53">
        <v>1</v>
      </c>
      <c r="G21" s="54" t="s">
        <v>16</v>
      </c>
      <c r="H21" s="54"/>
      <c r="I21" s="10">
        <v>450000</v>
      </c>
      <c r="J21" s="10">
        <f t="shared" si="0"/>
        <v>450000</v>
      </c>
      <c r="K21" s="10"/>
      <c r="L21" s="29">
        <f>J21</f>
        <v>450000</v>
      </c>
      <c r="M21" s="10"/>
      <c r="R21" s="19"/>
    </row>
    <row r="22" spans="2:20" x14ac:dyDescent="0.25">
      <c r="B22" s="53"/>
      <c r="C22" s="7" t="s">
        <v>5</v>
      </c>
      <c r="D22" t="s">
        <v>34</v>
      </c>
      <c r="F22" s="53">
        <v>1</v>
      </c>
      <c r="G22" s="54" t="s">
        <v>16</v>
      </c>
      <c r="H22" s="54"/>
      <c r="I22" s="10">
        <v>150000</v>
      </c>
      <c r="J22" s="10">
        <f t="shared" si="0"/>
        <v>150000</v>
      </c>
      <c r="K22" s="19"/>
      <c r="L22" s="30">
        <f>J22</f>
        <v>150000</v>
      </c>
      <c r="M22" s="19"/>
      <c r="R22" s="19"/>
    </row>
    <row r="23" spans="2:20" x14ac:dyDescent="0.25">
      <c r="B23" s="53"/>
      <c r="C23" s="7" t="s">
        <v>5</v>
      </c>
      <c r="D23" s="48" t="s">
        <v>40</v>
      </c>
      <c r="F23" s="53">
        <v>1</v>
      </c>
      <c r="G23" s="54" t="s">
        <v>12</v>
      </c>
      <c r="H23" s="54"/>
      <c r="I23" s="10">
        <v>100000</v>
      </c>
      <c r="J23" s="19">
        <f t="shared" si="0"/>
        <v>100000</v>
      </c>
      <c r="K23" s="19"/>
      <c r="L23" s="30">
        <v>0</v>
      </c>
      <c r="M23" s="19"/>
      <c r="N23" s="10"/>
      <c r="R23" s="19"/>
    </row>
    <row r="24" spans="2:20" x14ac:dyDescent="0.25">
      <c r="B24" s="53"/>
      <c r="C24" s="7" t="s">
        <v>5</v>
      </c>
      <c r="D24" t="s">
        <v>19</v>
      </c>
      <c r="F24" s="53">
        <v>1</v>
      </c>
      <c r="G24" s="54" t="s">
        <v>20</v>
      </c>
      <c r="H24" s="54"/>
      <c r="I24" s="10">
        <v>400000</v>
      </c>
      <c r="J24" s="13">
        <f t="shared" si="0"/>
        <v>400000</v>
      </c>
      <c r="K24" s="19"/>
      <c r="L24" s="49">
        <v>0</v>
      </c>
      <c r="M24" s="19"/>
      <c r="R24" s="19"/>
    </row>
    <row r="25" spans="2:20" x14ac:dyDescent="0.25">
      <c r="B25" s="53"/>
      <c r="D25" s="2" t="s">
        <v>17</v>
      </c>
      <c r="I25" s="12"/>
      <c r="J25" s="12">
        <f>SUM(J20:J24)</f>
        <v>1500000</v>
      </c>
      <c r="K25" s="12"/>
      <c r="L25" s="31">
        <f>SUM(L20:L24)</f>
        <v>1000000</v>
      </c>
      <c r="M25" s="11"/>
      <c r="N25" s="10"/>
      <c r="R25" s="24"/>
      <c r="S25" s="80"/>
      <c r="T25" s="81"/>
    </row>
    <row r="26" spans="2:20" x14ac:dyDescent="0.25">
      <c r="B26" s="2"/>
      <c r="C26" s="50"/>
      <c r="D26" s="50"/>
      <c r="E26" s="50"/>
      <c r="R26" s="23"/>
    </row>
    <row r="27" spans="2:20" x14ac:dyDescent="0.25">
      <c r="B27" s="50" t="s">
        <v>21</v>
      </c>
      <c r="C27" s="2" t="s">
        <v>22</v>
      </c>
      <c r="R27" s="23"/>
    </row>
    <row r="28" spans="2:20" x14ac:dyDescent="0.25">
      <c r="B28" s="53"/>
      <c r="C28" s="7" t="s">
        <v>5</v>
      </c>
      <c r="D28" t="s">
        <v>46</v>
      </c>
      <c r="E28"/>
      <c r="F28" s="53">
        <v>1</v>
      </c>
      <c r="G28" s="54" t="s">
        <v>23</v>
      </c>
      <c r="H28" s="54"/>
      <c r="I28" s="10">
        <v>300000</v>
      </c>
      <c r="J28" s="10">
        <f>F28*I28</f>
        <v>300000</v>
      </c>
      <c r="K28" s="10"/>
      <c r="L28" s="29">
        <f>F28*I28</f>
        <v>300000</v>
      </c>
      <c r="M28" s="10"/>
      <c r="R28" s="19"/>
    </row>
    <row r="29" spans="2:20" ht="17.25" x14ac:dyDescent="0.4">
      <c r="B29" s="53"/>
      <c r="C29" s="7" t="s">
        <v>5</v>
      </c>
      <c r="D29" s="48" t="s">
        <v>36</v>
      </c>
      <c r="E29" s="38" t="s">
        <v>41</v>
      </c>
      <c r="F29" s="53">
        <v>0</v>
      </c>
      <c r="G29" s="54" t="s">
        <v>42</v>
      </c>
      <c r="H29" s="54"/>
      <c r="I29" s="10">
        <v>300000</v>
      </c>
      <c r="J29" s="40">
        <f t="shared" ref="J29" si="1">F29*I29</f>
        <v>0</v>
      </c>
      <c r="K29" s="19"/>
      <c r="L29" s="42"/>
      <c r="M29" s="19"/>
      <c r="R29" s="19"/>
    </row>
    <row r="30" spans="2:20" x14ac:dyDescent="0.25">
      <c r="B30" s="53"/>
      <c r="D30" s="2" t="s">
        <v>17</v>
      </c>
      <c r="I30" s="12"/>
      <c r="J30" s="11">
        <f>SUM(J28:J29)</f>
        <v>300000</v>
      </c>
      <c r="K30" s="11"/>
      <c r="L30" s="41">
        <f>SUM(L28:L28)</f>
        <v>300000</v>
      </c>
      <c r="M30" s="11"/>
      <c r="N30" s="24"/>
    </row>
    <row r="31" spans="2:20" hidden="1" x14ac:dyDescent="0.25">
      <c r="B31" s="53"/>
      <c r="D31" s="2"/>
      <c r="I31" s="12"/>
      <c r="J31" s="11"/>
      <c r="K31" s="11"/>
      <c r="L31" s="31"/>
      <c r="M31" s="11"/>
      <c r="N31" s="24"/>
    </row>
    <row r="32" spans="2:20" hidden="1" x14ac:dyDescent="0.25">
      <c r="B32" s="53"/>
      <c r="D32" s="2"/>
      <c r="I32" s="12"/>
      <c r="J32" s="11"/>
      <c r="K32" s="11"/>
      <c r="L32" s="31"/>
      <c r="M32" s="11"/>
      <c r="N32" s="24"/>
    </row>
    <row r="33" spans="2:18" hidden="1" x14ac:dyDescent="0.25">
      <c r="B33" s="53"/>
      <c r="D33" s="2"/>
      <c r="I33" s="12"/>
      <c r="J33" s="11"/>
      <c r="K33" s="11"/>
      <c r="L33" s="31"/>
      <c r="M33" s="11"/>
      <c r="N33" s="24"/>
    </row>
    <row r="34" spans="2:18" hidden="1" x14ac:dyDescent="0.25">
      <c r="B34" s="53"/>
      <c r="D34" s="2"/>
      <c r="I34" s="12"/>
      <c r="J34" s="11"/>
      <c r="K34" s="11"/>
      <c r="L34" s="31"/>
      <c r="M34" s="11"/>
      <c r="N34" s="24"/>
    </row>
    <row r="35" spans="2:18" ht="15.75" thickBot="1" x14ac:dyDescent="0.3">
      <c r="B35" s="53"/>
      <c r="N35" s="23"/>
    </row>
    <row r="36" spans="2:18" ht="19.5" customHeight="1" thickTop="1" thickBot="1" x14ac:dyDescent="0.3">
      <c r="B36" s="15"/>
      <c r="C36" s="16"/>
      <c r="D36" s="82" t="s">
        <v>24</v>
      </c>
      <c r="E36" s="82"/>
      <c r="F36" s="82"/>
      <c r="G36" s="82"/>
      <c r="H36" s="82"/>
      <c r="I36" s="82"/>
      <c r="J36" s="17">
        <f>J17+J25+J30</f>
        <v>2450000</v>
      </c>
      <c r="K36" s="25"/>
      <c r="L36" s="32">
        <f>L17+L25+L30</f>
        <v>1950000</v>
      </c>
      <c r="M36" s="17"/>
      <c r="N36" s="25"/>
    </row>
    <row r="37" spans="2:18" s="43" customFormat="1" ht="19.5" customHeight="1" thickTop="1" x14ac:dyDescent="0.25">
      <c r="B37" s="44"/>
      <c r="C37" s="83"/>
      <c r="D37" s="84"/>
      <c r="E37" s="84"/>
      <c r="F37" s="84"/>
      <c r="G37" s="84"/>
      <c r="H37" s="84"/>
      <c r="I37" s="84"/>
      <c r="J37" s="84"/>
      <c r="K37" s="85"/>
      <c r="L37" s="45">
        <f>J36-L36</f>
        <v>500000</v>
      </c>
      <c r="M37" s="46"/>
      <c r="N37" s="46"/>
      <c r="R37" s="47"/>
    </row>
    <row r="38" spans="2:18" x14ac:dyDescent="0.25">
      <c r="B38" s="53"/>
    </row>
    <row r="39" spans="2:18" x14ac:dyDescent="0.25">
      <c r="J39" s="87" t="s">
        <v>47</v>
      </c>
      <c r="K39" s="87"/>
      <c r="L39" s="87"/>
      <c r="M39" s="20"/>
    </row>
    <row r="40" spans="2:18" x14ac:dyDescent="0.25">
      <c r="D40" s="2" t="s">
        <v>28</v>
      </c>
      <c r="J40" s="88" t="s">
        <v>25</v>
      </c>
      <c r="K40" s="88"/>
      <c r="L40" s="88"/>
      <c r="M40" s="21"/>
      <c r="N40" s="21"/>
    </row>
    <row r="47" spans="2:18" x14ac:dyDescent="0.25">
      <c r="D47" s="14" t="s">
        <v>26</v>
      </c>
      <c r="J47" s="86" t="s">
        <v>45</v>
      </c>
      <c r="K47" s="86"/>
      <c r="L47" s="86"/>
      <c r="M47" s="22"/>
    </row>
    <row r="48" spans="2:18" x14ac:dyDescent="0.25">
      <c r="D48" s="54" t="s">
        <v>27</v>
      </c>
      <c r="I48" s="86"/>
      <c r="J48" s="86"/>
      <c r="K48" s="51"/>
      <c r="L48" s="36"/>
      <c r="M48" s="51"/>
      <c r="N48" s="51"/>
    </row>
  </sheetData>
  <mergeCells count="9">
    <mergeCell ref="I48:J48"/>
    <mergeCell ref="J39:L39"/>
    <mergeCell ref="J40:L40"/>
    <mergeCell ref="J47:L47"/>
    <mergeCell ref="C10:D10"/>
    <mergeCell ref="S17:T17"/>
    <mergeCell ref="S25:T25"/>
    <mergeCell ref="D36:I36"/>
    <mergeCell ref="C37:K37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showGridLines="0" view="pageBreakPreview" zoomScale="80" zoomScaleNormal="90" zoomScaleSheetLayoutView="80" workbookViewId="0">
      <selection activeCell="N15" sqref="N15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4.42578125" style="3" customWidth="1"/>
    <col min="4" max="4" width="26.42578125" style="3" customWidth="1"/>
    <col min="5" max="5" width="13.85546875" style="3" customWidth="1"/>
    <col min="6" max="6" width="10" style="3" customWidth="1"/>
    <col min="7" max="7" width="8.7109375" style="3" bestFit="1" customWidth="1"/>
    <col min="8" max="8" width="6.7109375" style="3" customWidth="1"/>
    <col min="9" max="10" width="15" style="3" customWidth="1"/>
    <col min="11" max="11" width="1.28515625" style="3" customWidth="1"/>
    <col min="12" max="12" width="14.42578125" style="28" customWidth="1"/>
    <col min="13" max="13" width="15.7109375" style="3" bestFit="1" customWidth="1"/>
    <col min="14" max="14" width="13.7109375" style="3" bestFit="1" customWidth="1"/>
    <col min="15" max="15" width="19.42578125" style="1" customWidth="1"/>
    <col min="16" max="16" width="13.7109375" style="3" bestFit="1" customWidth="1"/>
    <col min="17" max="17" width="12.140625" style="3" bestFit="1" customWidth="1"/>
    <col min="18" max="16384" width="9.140625" style="3"/>
  </cols>
  <sheetData>
    <row r="2" spans="2:17" s="6" customFormat="1" ht="18.75" x14ac:dyDescent="0.3">
      <c r="B2" s="6" t="s">
        <v>1</v>
      </c>
      <c r="K2" s="6" t="s">
        <v>32</v>
      </c>
      <c r="L2" s="33"/>
      <c r="O2" s="18"/>
    </row>
    <row r="3" spans="2:17" s="6" customFormat="1" ht="18.75" x14ac:dyDescent="0.3">
      <c r="B3" s="6" t="s">
        <v>2</v>
      </c>
      <c r="L3" s="33"/>
      <c r="O3" s="18"/>
    </row>
    <row r="4" spans="2:17" s="6" customFormat="1" ht="18.75" x14ac:dyDescent="0.3">
      <c r="B4" s="6" t="s">
        <v>3</v>
      </c>
      <c r="L4" s="33"/>
      <c r="O4" s="18"/>
    </row>
    <row r="5" spans="2:17" s="5" customFormat="1" ht="15.75" x14ac:dyDescent="0.25">
      <c r="B5" s="5" t="s">
        <v>58</v>
      </c>
      <c r="L5" s="34"/>
      <c r="O5" s="9"/>
    </row>
    <row r="6" spans="2:17" s="4" customFormat="1" ht="15.75" x14ac:dyDescent="0.25">
      <c r="B6" s="4" t="s">
        <v>57</v>
      </c>
      <c r="L6" s="35"/>
      <c r="O6" s="8"/>
    </row>
    <row r="7" spans="2:17" x14ac:dyDescent="0.25">
      <c r="B7" t="s">
        <v>56</v>
      </c>
    </row>
    <row r="8" spans="2:17" x14ac:dyDescent="0.25">
      <c r="B8" t="s">
        <v>50</v>
      </c>
      <c r="D8" s="59" t="s">
        <v>55</v>
      </c>
    </row>
    <row r="9" spans="2:17" x14ac:dyDescent="0.25">
      <c r="B9"/>
    </row>
    <row r="10" spans="2:17" ht="15.75" thickBot="1" x14ac:dyDescent="0.3">
      <c r="B10" t="s">
        <v>62</v>
      </c>
      <c r="F10" s="39"/>
      <c r="G10" s="2"/>
      <c r="H10" s="2"/>
    </row>
    <row r="11" spans="2:17" ht="20.25" customHeight="1" thickTop="1" thickBot="1" x14ac:dyDescent="0.3">
      <c r="B11" s="62" t="s">
        <v>7</v>
      </c>
      <c r="C11" s="79" t="s">
        <v>15</v>
      </c>
      <c r="D11" s="79"/>
      <c r="E11" s="62" t="s">
        <v>6</v>
      </c>
      <c r="F11" s="62" t="s">
        <v>8</v>
      </c>
      <c r="G11" s="62" t="s">
        <v>9</v>
      </c>
      <c r="H11" s="62" t="s">
        <v>39</v>
      </c>
      <c r="I11" s="62" t="s">
        <v>10</v>
      </c>
      <c r="J11" s="62" t="s">
        <v>11</v>
      </c>
      <c r="K11" s="26"/>
      <c r="L11" s="27" t="s">
        <v>31</v>
      </c>
    </row>
    <row r="12" spans="2:17" ht="15.75" thickTop="1" x14ac:dyDescent="0.25">
      <c r="B12" s="2"/>
      <c r="C12" s="61"/>
      <c r="D12" s="61"/>
      <c r="E12" s="61"/>
    </row>
    <row r="13" spans="2:17" x14ac:dyDescent="0.25">
      <c r="B13" s="61" t="s">
        <v>4</v>
      </c>
      <c r="C13" s="2" t="s">
        <v>0</v>
      </c>
    </row>
    <row r="14" spans="2:17" ht="17.25" x14ac:dyDescent="0.4">
      <c r="B14" s="63"/>
      <c r="C14" s="7" t="s">
        <v>5</v>
      </c>
      <c r="D14" t="s">
        <v>54</v>
      </c>
      <c r="E14" t="s">
        <v>30</v>
      </c>
      <c r="F14" s="63">
        <v>2</v>
      </c>
      <c r="G14" s="60" t="s">
        <v>12</v>
      </c>
      <c r="H14" s="60">
        <v>1</v>
      </c>
      <c r="I14" s="10">
        <v>150000</v>
      </c>
      <c r="J14" s="40">
        <f>F14*H14*I14</f>
        <v>300000</v>
      </c>
      <c r="K14" s="10"/>
      <c r="L14" s="29">
        <f t="shared" ref="L14" si="0">F14*I14</f>
        <v>300000</v>
      </c>
    </row>
    <row r="15" spans="2:17" x14ac:dyDescent="0.25">
      <c r="B15" s="63"/>
      <c r="D15" s="2" t="s">
        <v>17</v>
      </c>
      <c r="I15" s="12"/>
      <c r="J15" s="11">
        <f>SUM(J14:J14)</f>
        <v>300000</v>
      </c>
      <c r="K15" s="11"/>
      <c r="L15" s="11">
        <f>SUM(L14:L14)</f>
        <v>300000</v>
      </c>
      <c r="O15" s="24"/>
      <c r="P15" s="80"/>
      <c r="Q15" s="81"/>
    </row>
    <row r="16" spans="2:17" x14ac:dyDescent="0.25">
      <c r="B16" s="2"/>
      <c r="C16" s="61"/>
      <c r="D16" s="61"/>
      <c r="E16" s="61"/>
      <c r="O16" s="23"/>
    </row>
    <row r="17" spans="2:17" x14ac:dyDescent="0.25">
      <c r="B17" s="61" t="s">
        <v>13</v>
      </c>
      <c r="C17" s="2" t="s">
        <v>14</v>
      </c>
      <c r="O17" s="23"/>
    </row>
    <row r="18" spans="2:17" x14ac:dyDescent="0.25">
      <c r="B18" s="61"/>
      <c r="C18" s="7" t="s">
        <v>5</v>
      </c>
      <c r="D18" t="s">
        <v>59</v>
      </c>
      <c r="F18" s="63">
        <v>1</v>
      </c>
      <c r="G18" s="60" t="s">
        <v>16</v>
      </c>
      <c r="H18" s="60"/>
      <c r="I18" s="10">
        <v>150000</v>
      </c>
      <c r="J18" s="19">
        <f t="shared" ref="J18" si="1">F18*I18</f>
        <v>150000</v>
      </c>
      <c r="L18" s="30">
        <f>J18</f>
        <v>150000</v>
      </c>
      <c r="O18" s="23"/>
    </row>
    <row r="19" spans="2:17" x14ac:dyDescent="0.25">
      <c r="B19" s="71"/>
      <c r="C19" s="7" t="s">
        <v>5</v>
      </c>
      <c r="D19" t="s">
        <v>61</v>
      </c>
      <c r="F19" s="72">
        <v>1</v>
      </c>
      <c r="G19" s="70" t="s">
        <v>16</v>
      </c>
      <c r="H19" s="70"/>
      <c r="I19" s="10">
        <v>50000</v>
      </c>
      <c r="J19" s="13">
        <f t="shared" ref="J19" si="2">F19*I19</f>
        <v>50000</v>
      </c>
      <c r="L19" s="49">
        <f>J19</f>
        <v>50000</v>
      </c>
      <c r="O19" s="23"/>
    </row>
    <row r="20" spans="2:17" x14ac:dyDescent="0.25">
      <c r="B20" s="63"/>
      <c r="D20" s="2" t="s">
        <v>17</v>
      </c>
      <c r="I20" s="12"/>
      <c r="J20" s="12">
        <f>SUM(J18:J19)</f>
        <v>200000</v>
      </c>
      <c r="K20" s="12"/>
      <c r="L20" s="31">
        <f>SUM(L18)</f>
        <v>150000</v>
      </c>
      <c r="O20" s="24"/>
      <c r="P20" s="80"/>
      <c r="Q20" s="81"/>
    </row>
    <row r="21" spans="2:17" x14ac:dyDescent="0.25">
      <c r="B21" s="2"/>
      <c r="C21" s="61"/>
      <c r="D21" s="61"/>
      <c r="E21" s="61"/>
      <c r="O21" s="23"/>
    </row>
    <row r="22" spans="2:17" x14ac:dyDescent="0.25">
      <c r="B22" s="61" t="s">
        <v>21</v>
      </c>
      <c r="C22" s="2" t="s">
        <v>22</v>
      </c>
      <c r="O22" s="23"/>
    </row>
    <row r="23" spans="2:17" x14ac:dyDescent="0.25">
      <c r="B23" s="63"/>
      <c r="C23" s="7" t="s">
        <v>5</v>
      </c>
      <c r="D23" t="s">
        <v>46</v>
      </c>
      <c r="E23"/>
      <c r="F23" s="63">
        <v>0</v>
      </c>
      <c r="G23" s="60" t="s">
        <v>23</v>
      </c>
      <c r="H23" s="60"/>
      <c r="I23" s="10">
        <v>250000</v>
      </c>
      <c r="J23" s="10">
        <f>F23*I23</f>
        <v>0</v>
      </c>
      <c r="K23" s="10"/>
      <c r="L23" s="29">
        <f>230000+150000</f>
        <v>380000</v>
      </c>
      <c r="O23" s="19"/>
    </row>
    <row r="24" spans="2:17" x14ac:dyDescent="0.25">
      <c r="B24" s="63"/>
      <c r="C24" s="7" t="s">
        <v>5</v>
      </c>
      <c r="D24" t="s">
        <v>51</v>
      </c>
      <c r="E24"/>
      <c r="F24" s="63">
        <v>0</v>
      </c>
      <c r="G24" s="60" t="s">
        <v>23</v>
      </c>
      <c r="H24" s="60"/>
      <c r="I24" s="10">
        <v>50000</v>
      </c>
      <c r="J24" s="13">
        <f>F24*I24</f>
        <v>0</v>
      </c>
      <c r="K24" s="10"/>
      <c r="L24" s="49">
        <f>F24*I24</f>
        <v>0</v>
      </c>
      <c r="O24" s="19"/>
    </row>
    <row r="25" spans="2:17" x14ac:dyDescent="0.25">
      <c r="B25" s="63"/>
      <c r="D25" s="2" t="s">
        <v>17</v>
      </c>
      <c r="I25" s="12"/>
      <c r="J25" s="11">
        <f>SUM(J23:J24)</f>
        <v>0</v>
      </c>
      <c r="K25" s="11"/>
      <c r="L25" s="41">
        <f>SUM(L23:L24)</f>
        <v>380000</v>
      </c>
    </row>
    <row r="26" spans="2:17" x14ac:dyDescent="0.25">
      <c r="B26" s="63"/>
      <c r="D26" s="2"/>
      <c r="I26" s="12"/>
      <c r="J26" s="11"/>
      <c r="K26" s="11"/>
      <c r="L26" s="31"/>
    </row>
    <row r="27" spans="2:17" x14ac:dyDescent="0.25">
      <c r="B27" s="63"/>
      <c r="D27" s="2"/>
      <c r="I27" s="12"/>
      <c r="J27" s="11"/>
      <c r="K27" s="11"/>
      <c r="L27" s="31"/>
    </row>
    <row r="28" spans="2:17" x14ac:dyDescent="0.25">
      <c r="B28" s="57"/>
      <c r="C28" s="58" t="s">
        <v>52</v>
      </c>
      <c r="D28" s="56"/>
      <c r="F28" s="55"/>
      <c r="J28" s="11"/>
      <c r="K28" s="11"/>
      <c r="L28" s="11"/>
      <c r="O28" s="3"/>
      <c r="P28" s="1"/>
    </row>
    <row r="29" spans="2:17" x14ac:dyDescent="0.25">
      <c r="B29" s="63"/>
      <c r="D29" s="56"/>
      <c r="F29" s="55"/>
      <c r="L29" s="3"/>
      <c r="O29" s="3"/>
      <c r="P29" s="1"/>
    </row>
    <row r="30" spans="2:17" x14ac:dyDescent="0.25">
      <c r="B30" s="63"/>
    </row>
    <row r="31" spans="2:17" ht="15.75" thickBot="1" x14ac:dyDescent="0.3">
      <c r="B31" s="63"/>
    </row>
    <row r="32" spans="2:17" ht="19.5" customHeight="1" thickTop="1" thickBot="1" x14ac:dyDescent="0.3">
      <c r="B32" s="15"/>
      <c r="C32" s="16"/>
      <c r="D32" s="82" t="s">
        <v>24</v>
      </c>
      <c r="E32" s="82"/>
      <c r="F32" s="82"/>
      <c r="G32" s="82"/>
      <c r="H32" s="82"/>
      <c r="I32" s="82"/>
      <c r="J32" s="17">
        <f>J15+J20+J25</f>
        <v>500000</v>
      </c>
      <c r="K32" s="25"/>
      <c r="L32" s="32">
        <f>L15+L20+L25</f>
        <v>830000</v>
      </c>
      <c r="M32" s="10"/>
      <c r="N32" s="10"/>
    </row>
    <row r="33" spans="2:15" s="43" customFormat="1" ht="19.5" customHeight="1" thickTop="1" x14ac:dyDescent="0.25">
      <c r="B33" s="44"/>
      <c r="C33" s="64"/>
      <c r="D33" s="65"/>
      <c r="E33" s="65"/>
      <c r="F33" s="65"/>
      <c r="G33" s="65"/>
      <c r="H33" s="65"/>
      <c r="I33" s="65"/>
      <c r="J33" s="66"/>
      <c r="K33" s="67"/>
      <c r="L33" s="68">
        <f>J32-L32</f>
        <v>-330000</v>
      </c>
      <c r="O33" s="47"/>
    </row>
    <row r="34" spans="2:15" x14ac:dyDescent="0.25">
      <c r="B34" s="63"/>
    </row>
    <row r="35" spans="2:15" x14ac:dyDescent="0.25">
      <c r="I35" s="70" t="s">
        <v>60</v>
      </c>
      <c r="J35" s="70"/>
      <c r="K35" s="70"/>
      <c r="L35" s="3"/>
    </row>
    <row r="36" spans="2:15" x14ac:dyDescent="0.25">
      <c r="D36" s="61" t="s">
        <v>53</v>
      </c>
      <c r="I36" s="71" t="s">
        <v>25</v>
      </c>
      <c r="J36" s="71"/>
      <c r="K36" s="71"/>
      <c r="L36" s="3"/>
    </row>
    <row r="43" spans="2:15" x14ac:dyDescent="0.25">
      <c r="D43" s="14" t="s">
        <v>26</v>
      </c>
      <c r="I43" s="69" t="str">
        <f>D14</f>
        <v>Panji A.K</v>
      </c>
      <c r="J43" s="69"/>
      <c r="K43" s="69"/>
      <c r="L43" s="3"/>
    </row>
    <row r="44" spans="2:15" x14ac:dyDescent="0.25">
      <c r="D44" s="60" t="s">
        <v>27</v>
      </c>
      <c r="I44" s="73" t="s">
        <v>30</v>
      </c>
      <c r="J44" s="73"/>
      <c r="K44" s="73"/>
      <c r="L44" s="3"/>
    </row>
  </sheetData>
  <mergeCells count="4">
    <mergeCell ref="C11:D11"/>
    <mergeCell ref="P15:Q15"/>
    <mergeCell ref="P20:Q20"/>
    <mergeCell ref="D32:I32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85" orientation="portrait" horizontalDpi="4294967292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showGridLines="0" tabSelected="1" view="pageBreakPreview" topLeftCell="A16" zoomScale="80" zoomScaleNormal="90" zoomScaleSheetLayoutView="80" workbookViewId="0">
      <selection activeCell="L33" sqref="L33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4.42578125" style="3" customWidth="1"/>
    <col min="4" max="4" width="26.42578125" style="3" customWidth="1"/>
    <col min="5" max="5" width="13.85546875" style="3" customWidth="1"/>
    <col min="6" max="6" width="10" style="3" customWidth="1"/>
    <col min="7" max="7" width="8.7109375" style="3" bestFit="1" customWidth="1"/>
    <col min="8" max="8" width="6.7109375" style="3" customWidth="1"/>
    <col min="9" max="10" width="15" style="3" customWidth="1"/>
    <col min="11" max="11" width="1.28515625" style="3" customWidth="1"/>
    <col min="12" max="12" width="14.42578125" style="28" customWidth="1"/>
    <col min="13" max="13" width="15.7109375" style="3" bestFit="1" customWidth="1"/>
    <col min="14" max="14" width="13.7109375" style="3" bestFit="1" customWidth="1"/>
    <col min="15" max="15" width="19.42578125" style="1" customWidth="1"/>
    <col min="16" max="16" width="13.7109375" style="3" bestFit="1" customWidth="1"/>
    <col min="17" max="17" width="12.140625" style="3" bestFit="1" customWidth="1"/>
    <col min="18" max="16384" width="9.140625" style="3"/>
  </cols>
  <sheetData>
    <row r="2" spans="2:17" s="6" customFormat="1" ht="18.75" x14ac:dyDescent="0.3">
      <c r="B2" s="6" t="s">
        <v>1</v>
      </c>
      <c r="K2" s="6" t="s">
        <v>32</v>
      </c>
      <c r="L2" s="33"/>
      <c r="O2" s="18"/>
    </row>
    <row r="3" spans="2:17" s="6" customFormat="1" ht="18.75" x14ac:dyDescent="0.3">
      <c r="B3" s="6" t="s">
        <v>2</v>
      </c>
      <c r="L3" s="33"/>
      <c r="O3" s="18"/>
    </row>
    <row r="4" spans="2:17" s="6" customFormat="1" ht="18.75" x14ac:dyDescent="0.3">
      <c r="B4" s="6" t="s">
        <v>3</v>
      </c>
      <c r="L4" s="33"/>
      <c r="O4" s="18"/>
    </row>
    <row r="5" spans="2:17" s="5" customFormat="1" ht="15.75" x14ac:dyDescent="0.25">
      <c r="B5" s="5" t="s">
        <v>58</v>
      </c>
      <c r="L5" s="34"/>
      <c r="O5" s="9"/>
    </row>
    <row r="6" spans="2:17" s="4" customFormat="1" ht="15.75" x14ac:dyDescent="0.25">
      <c r="B6" s="4" t="s">
        <v>57</v>
      </c>
      <c r="L6" s="35"/>
      <c r="O6" s="8"/>
    </row>
    <row r="7" spans="2:17" x14ac:dyDescent="0.25">
      <c r="B7" t="s">
        <v>56</v>
      </c>
    </row>
    <row r="8" spans="2:17" x14ac:dyDescent="0.25">
      <c r="B8" t="s">
        <v>50</v>
      </c>
      <c r="D8" s="59" t="s">
        <v>55</v>
      </c>
    </row>
    <row r="9" spans="2:17" x14ac:dyDescent="0.25">
      <c r="B9"/>
    </row>
    <row r="10" spans="2:17" ht="15.75" thickBot="1" x14ac:dyDescent="0.3">
      <c r="B10" t="s">
        <v>62</v>
      </c>
      <c r="F10" s="39"/>
      <c r="G10" s="2"/>
      <c r="H10" s="2"/>
    </row>
    <row r="11" spans="2:17" ht="20.25" customHeight="1" thickTop="1" thickBot="1" x14ac:dyDescent="0.3">
      <c r="B11" s="78" t="s">
        <v>7</v>
      </c>
      <c r="C11" s="79" t="s">
        <v>15</v>
      </c>
      <c r="D11" s="79"/>
      <c r="E11" s="78" t="s">
        <v>6</v>
      </c>
      <c r="F11" s="78" t="s">
        <v>8</v>
      </c>
      <c r="G11" s="78" t="s">
        <v>9</v>
      </c>
      <c r="H11" s="78" t="s">
        <v>39</v>
      </c>
      <c r="I11" s="78" t="s">
        <v>10</v>
      </c>
      <c r="J11" s="78" t="s">
        <v>11</v>
      </c>
      <c r="K11" s="26"/>
      <c r="L11" s="27" t="s">
        <v>31</v>
      </c>
    </row>
    <row r="12" spans="2:17" ht="15.75" thickTop="1" x14ac:dyDescent="0.25">
      <c r="B12" s="2"/>
      <c r="C12" s="77"/>
      <c r="D12" s="77"/>
      <c r="E12" s="77"/>
    </row>
    <row r="13" spans="2:17" x14ac:dyDescent="0.25">
      <c r="B13" s="77" t="s">
        <v>4</v>
      </c>
      <c r="C13" s="2" t="s">
        <v>0</v>
      </c>
    </row>
    <row r="14" spans="2:17" ht="17.25" x14ac:dyDescent="0.4">
      <c r="B14" s="74"/>
      <c r="C14" s="7" t="s">
        <v>5</v>
      </c>
      <c r="D14" t="s">
        <v>54</v>
      </c>
      <c r="E14" t="s">
        <v>30</v>
      </c>
      <c r="F14" s="74">
        <v>2</v>
      </c>
      <c r="G14" s="76" t="s">
        <v>12</v>
      </c>
      <c r="H14" s="76">
        <v>1</v>
      </c>
      <c r="I14" s="10">
        <v>150000</v>
      </c>
      <c r="J14" s="40">
        <f>F14*H14*I14</f>
        <v>300000</v>
      </c>
      <c r="K14" s="10"/>
      <c r="L14" s="89">
        <f t="shared" ref="L14" si="0">F14*I14</f>
        <v>300000</v>
      </c>
    </row>
    <row r="15" spans="2:17" x14ac:dyDescent="0.25">
      <c r="B15" s="74"/>
      <c r="D15" s="2" t="s">
        <v>17</v>
      </c>
      <c r="I15" s="12"/>
      <c r="J15" s="11">
        <f>SUM(J14:J14)</f>
        <v>300000</v>
      </c>
      <c r="K15" s="11"/>
      <c r="L15" s="11">
        <f>SUM(L14:L14)</f>
        <v>300000</v>
      </c>
      <c r="O15" s="24"/>
      <c r="P15" s="80"/>
      <c r="Q15" s="81"/>
    </row>
    <row r="16" spans="2:17" x14ac:dyDescent="0.25">
      <c r="B16" s="2"/>
      <c r="C16" s="77"/>
      <c r="D16" s="77"/>
      <c r="E16" s="77"/>
      <c r="O16" s="23"/>
    </row>
    <row r="17" spans="2:17" x14ac:dyDescent="0.25">
      <c r="B17" s="77" t="s">
        <v>13</v>
      </c>
      <c r="C17" s="2" t="s">
        <v>14</v>
      </c>
      <c r="O17" s="23"/>
    </row>
    <row r="18" spans="2:17" x14ac:dyDescent="0.25">
      <c r="B18" s="77"/>
      <c r="C18" s="7" t="s">
        <v>5</v>
      </c>
      <c r="D18" t="s">
        <v>59</v>
      </c>
      <c r="F18" s="74">
        <v>1</v>
      </c>
      <c r="G18" s="76" t="s">
        <v>16</v>
      </c>
      <c r="H18" s="76"/>
      <c r="I18" s="10">
        <v>150000</v>
      </c>
      <c r="J18" s="19">
        <f t="shared" ref="J18:J19" si="1">F18*I18</f>
        <v>150000</v>
      </c>
      <c r="L18" s="30">
        <f>J18</f>
        <v>150000</v>
      </c>
      <c r="O18" s="23"/>
    </row>
    <row r="19" spans="2:17" x14ac:dyDescent="0.25">
      <c r="B19" s="77"/>
      <c r="C19" s="7" t="s">
        <v>5</v>
      </c>
      <c r="D19" t="s">
        <v>61</v>
      </c>
      <c r="F19" s="74">
        <v>1</v>
      </c>
      <c r="G19" s="76" t="s">
        <v>16</v>
      </c>
      <c r="H19" s="76"/>
      <c r="I19" s="10">
        <v>50000</v>
      </c>
      <c r="J19" s="13">
        <f t="shared" si="1"/>
        <v>50000</v>
      </c>
      <c r="L19" s="49">
        <f>J19</f>
        <v>50000</v>
      </c>
      <c r="O19" s="23"/>
    </row>
    <row r="20" spans="2:17" x14ac:dyDescent="0.25">
      <c r="B20" s="74"/>
      <c r="D20" s="2" t="s">
        <v>17</v>
      </c>
      <c r="I20" s="12"/>
      <c r="J20" s="12">
        <f>SUM(J18:J19)</f>
        <v>200000</v>
      </c>
      <c r="K20" s="12"/>
      <c r="L20" s="12">
        <f>SUM(L18:L19)</f>
        <v>200000</v>
      </c>
      <c r="O20" s="24"/>
      <c r="P20" s="80"/>
      <c r="Q20" s="81"/>
    </row>
    <row r="21" spans="2:17" x14ac:dyDescent="0.25">
      <c r="B21" s="2"/>
      <c r="C21" s="77"/>
      <c r="D21" s="77"/>
      <c r="E21" s="77"/>
      <c r="O21" s="23"/>
    </row>
    <row r="22" spans="2:17" x14ac:dyDescent="0.25">
      <c r="B22" s="77" t="s">
        <v>21</v>
      </c>
      <c r="C22" s="2" t="s">
        <v>22</v>
      </c>
      <c r="O22" s="23"/>
    </row>
    <row r="23" spans="2:17" x14ac:dyDescent="0.25">
      <c r="B23" s="74"/>
      <c r="C23" s="7" t="s">
        <v>5</v>
      </c>
      <c r="D23" t="s">
        <v>46</v>
      </c>
      <c r="E23"/>
      <c r="F23" s="74">
        <v>0</v>
      </c>
      <c r="G23" s="76" t="s">
        <v>23</v>
      </c>
      <c r="H23" s="76"/>
      <c r="I23" s="10">
        <v>250000</v>
      </c>
      <c r="J23" s="10">
        <f>F23*I23</f>
        <v>0</v>
      </c>
      <c r="K23" s="10"/>
      <c r="L23" s="29">
        <v>0</v>
      </c>
      <c r="O23" s="19"/>
    </row>
    <row r="24" spans="2:17" x14ac:dyDescent="0.25">
      <c r="B24" s="74"/>
      <c r="C24" s="7" t="s">
        <v>5</v>
      </c>
      <c r="D24" t="s">
        <v>51</v>
      </c>
      <c r="E24"/>
      <c r="F24" s="74">
        <v>0</v>
      </c>
      <c r="G24" s="76" t="s">
        <v>23</v>
      </c>
      <c r="H24" s="76"/>
      <c r="I24" s="10">
        <v>50000</v>
      </c>
      <c r="J24" s="13">
        <f>F24*I24</f>
        <v>0</v>
      </c>
      <c r="K24" s="10"/>
      <c r="L24" s="49">
        <f>F24*I24</f>
        <v>0</v>
      </c>
      <c r="O24" s="19"/>
    </row>
    <row r="25" spans="2:17" x14ac:dyDescent="0.25">
      <c r="B25" s="74"/>
      <c r="D25" s="2" t="s">
        <v>17</v>
      </c>
      <c r="I25" s="12"/>
      <c r="J25" s="11">
        <f>SUM(J23:J24)</f>
        <v>0</v>
      </c>
      <c r="K25" s="11"/>
      <c r="L25" s="41">
        <f>SUM(L23:L24)</f>
        <v>0</v>
      </c>
    </row>
    <row r="26" spans="2:17" x14ac:dyDescent="0.25">
      <c r="B26" s="74"/>
      <c r="D26" s="2"/>
      <c r="I26" s="12"/>
      <c r="J26" s="11"/>
      <c r="K26" s="11"/>
      <c r="L26" s="31"/>
    </row>
    <row r="27" spans="2:17" x14ac:dyDescent="0.25">
      <c r="B27" s="74"/>
      <c r="D27" s="2"/>
      <c r="I27" s="12"/>
      <c r="J27" s="11"/>
      <c r="K27" s="11"/>
      <c r="L27" s="31"/>
    </row>
    <row r="28" spans="2:17" x14ac:dyDescent="0.25">
      <c r="B28" s="57"/>
      <c r="C28" s="58" t="s">
        <v>52</v>
      </c>
      <c r="D28" s="56"/>
      <c r="F28" s="55"/>
      <c r="J28" s="11"/>
      <c r="K28" s="11"/>
      <c r="L28" s="11"/>
      <c r="O28" s="3"/>
      <c r="P28" s="1"/>
    </row>
    <row r="29" spans="2:17" x14ac:dyDescent="0.25">
      <c r="B29" s="74"/>
      <c r="D29" s="56"/>
      <c r="F29" s="55"/>
      <c r="L29" s="3"/>
      <c r="O29" s="3"/>
      <c r="P29" s="1"/>
    </row>
    <row r="30" spans="2:17" x14ac:dyDescent="0.25">
      <c r="B30" s="74"/>
    </row>
    <row r="31" spans="2:17" ht="15.75" thickBot="1" x14ac:dyDescent="0.3">
      <c r="B31" s="74"/>
    </row>
    <row r="32" spans="2:17" ht="19.5" customHeight="1" thickTop="1" thickBot="1" x14ac:dyDescent="0.3">
      <c r="B32" s="15"/>
      <c r="C32" s="16"/>
      <c r="D32" s="82" t="s">
        <v>24</v>
      </c>
      <c r="E32" s="82"/>
      <c r="F32" s="82"/>
      <c r="G32" s="82"/>
      <c r="H32" s="82"/>
      <c r="I32" s="82"/>
      <c r="J32" s="17">
        <f>J15+J20+J25</f>
        <v>500000</v>
      </c>
      <c r="K32" s="25"/>
      <c r="L32" s="32">
        <f>L15+L20+L25</f>
        <v>500000</v>
      </c>
      <c r="M32" s="10"/>
      <c r="N32" s="10"/>
    </row>
    <row r="33" spans="2:15" s="43" customFormat="1" ht="19.5" customHeight="1" thickTop="1" x14ac:dyDescent="0.25">
      <c r="B33" s="44"/>
      <c r="C33" s="64"/>
      <c r="D33" s="65"/>
      <c r="E33" s="65"/>
      <c r="F33" s="65"/>
      <c r="G33" s="65"/>
      <c r="H33" s="65"/>
      <c r="I33" s="65"/>
      <c r="J33" s="66"/>
      <c r="K33" s="67"/>
      <c r="L33" s="68">
        <f>J32-L32</f>
        <v>0</v>
      </c>
      <c r="O33" s="47"/>
    </row>
    <row r="34" spans="2:15" x14ac:dyDescent="0.25">
      <c r="B34" s="74"/>
    </row>
    <row r="35" spans="2:15" x14ac:dyDescent="0.25">
      <c r="I35" s="76" t="s">
        <v>60</v>
      </c>
      <c r="J35" s="76"/>
      <c r="K35" s="76"/>
      <c r="L35" s="3"/>
    </row>
    <row r="36" spans="2:15" x14ac:dyDescent="0.25">
      <c r="D36" s="77" t="s">
        <v>53</v>
      </c>
      <c r="I36" s="77" t="s">
        <v>25</v>
      </c>
      <c r="J36" s="77"/>
      <c r="K36" s="77"/>
      <c r="L36" s="3"/>
    </row>
    <row r="43" spans="2:15" x14ac:dyDescent="0.25">
      <c r="D43" s="14" t="s">
        <v>26</v>
      </c>
      <c r="I43" s="75" t="str">
        <f>D14</f>
        <v>Panji A.K</v>
      </c>
      <c r="J43" s="75"/>
      <c r="K43" s="75"/>
      <c r="L43" s="3"/>
    </row>
    <row r="44" spans="2:15" x14ac:dyDescent="0.25">
      <c r="D44" s="76" t="s">
        <v>27</v>
      </c>
      <c r="I44" s="73" t="s">
        <v>30</v>
      </c>
      <c r="J44" s="73"/>
      <c r="K44" s="73"/>
      <c r="L44" s="3"/>
    </row>
  </sheetData>
  <mergeCells count="4">
    <mergeCell ref="C11:D11"/>
    <mergeCell ref="P15:Q15"/>
    <mergeCell ref="P20:Q20"/>
    <mergeCell ref="D32:I32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9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Pertanggung Jawaban</vt:lpstr>
      <vt:lpstr>a.n Roesbima Trisoera</vt:lpstr>
      <vt:lpstr>Ptg jwbn</vt:lpstr>
      <vt:lpstr>'a.n Roesbima Trisoera'!Print_Area</vt:lpstr>
      <vt:lpstr>'Pertanggung Jawaban'!Print_Area</vt:lpstr>
      <vt:lpstr>'Ptg jwbn'!Print_Area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PANJI</cp:lastModifiedBy>
  <cp:lastPrinted>2021-12-03T03:56:30Z</cp:lastPrinted>
  <dcterms:created xsi:type="dcterms:W3CDTF">2016-09-30T07:49:11Z</dcterms:created>
  <dcterms:modified xsi:type="dcterms:W3CDTF">2021-12-03T04:32:04Z</dcterms:modified>
</cp:coreProperties>
</file>