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Sheet1!$P$1:$AB$61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T34" i="1" l="1"/>
  <c r="AA14" i="1"/>
  <c r="AB75" i="1" l="1"/>
  <c r="AB74" i="1"/>
  <c r="AB72" i="1"/>
  <c r="AB71" i="1"/>
  <c r="AB70" i="1"/>
  <c r="W69" i="1"/>
  <c r="AB68" i="1"/>
  <c r="AB67" i="1"/>
  <c r="AB66" i="1"/>
  <c r="AB59" i="1"/>
  <c r="AB58" i="1"/>
  <c r="AB56" i="1"/>
  <c r="AB55" i="1"/>
  <c r="AB54" i="1"/>
  <c r="AB53" i="1"/>
  <c r="AB52" i="1"/>
  <c r="AB51" i="1"/>
  <c r="AB50" i="1"/>
  <c r="W49" i="1"/>
  <c r="AB48" i="1"/>
  <c r="AB47" i="1"/>
  <c r="AB46" i="1"/>
  <c r="AB39" i="1"/>
  <c r="AB38" i="1"/>
  <c r="AB36" i="1"/>
  <c r="AB35" i="1"/>
  <c r="AB34" i="1"/>
  <c r="AB33" i="1"/>
  <c r="AB32" i="1"/>
  <c r="AB31" i="1"/>
  <c r="AB30" i="1"/>
  <c r="W29" i="1"/>
  <c r="AB28" i="1"/>
  <c r="AB27" i="1"/>
  <c r="AB26" i="1"/>
  <c r="AB19" i="1"/>
  <c r="AB18" i="1"/>
  <c r="AB16" i="1"/>
  <c r="AB15" i="1"/>
  <c r="AB14" i="1"/>
  <c r="AB13" i="1"/>
  <c r="AB12" i="1"/>
  <c r="AB11" i="1"/>
  <c r="AB10" i="1"/>
  <c r="W9" i="1"/>
  <c r="AB8" i="1"/>
  <c r="AB7" i="1"/>
  <c r="AB5" i="1"/>
  <c r="AB77" i="1" l="1"/>
  <c r="AB21" i="1"/>
  <c r="AB79" i="1" s="1"/>
  <c r="AB41" i="1"/>
  <c r="AB61" i="1"/>
  <c r="U39" i="1" l="1"/>
  <c r="U38" i="1"/>
  <c r="U36" i="1"/>
  <c r="U35" i="1"/>
  <c r="U34" i="1"/>
  <c r="U33" i="1"/>
  <c r="U32" i="1"/>
  <c r="U31" i="1"/>
  <c r="U30" i="1"/>
  <c r="P29" i="1"/>
  <c r="U28" i="1"/>
  <c r="U27" i="1"/>
  <c r="U26" i="1"/>
  <c r="U41" i="1" l="1"/>
  <c r="U59" i="1" l="1"/>
  <c r="U58" i="1"/>
  <c r="U56" i="1"/>
  <c r="U55" i="1"/>
  <c r="U54" i="1"/>
  <c r="U53" i="1"/>
  <c r="U52" i="1"/>
  <c r="U51" i="1"/>
  <c r="U50" i="1"/>
  <c r="P49" i="1"/>
  <c r="U48" i="1"/>
  <c r="U47" i="1"/>
  <c r="U46" i="1"/>
  <c r="U61" i="1" l="1"/>
  <c r="U12" i="1"/>
  <c r="U11" i="1"/>
  <c r="U19" i="1"/>
  <c r="U16" i="1"/>
  <c r="U13" i="1"/>
  <c r="U10" i="1"/>
  <c r="U75" i="1" l="1"/>
  <c r="U74" i="1"/>
  <c r="U72" i="1"/>
  <c r="U71" i="1"/>
  <c r="U70" i="1"/>
  <c r="P69" i="1"/>
  <c r="U68" i="1"/>
  <c r="U67" i="1"/>
  <c r="U66" i="1"/>
  <c r="U18" i="1"/>
  <c r="U14" i="1"/>
  <c r="U8" i="1"/>
  <c r="U7" i="1"/>
  <c r="U5" i="1"/>
  <c r="P9" i="1"/>
  <c r="U77" i="1" l="1"/>
  <c r="H30" i="1" l="1"/>
  <c r="H31" i="1" s="1"/>
  <c r="M30" i="1" l="1"/>
  <c r="K22" i="1"/>
  <c r="L22" i="1" s="1"/>
  <c r="M22" i="1" s="1"/>
  <c r="K21" i="1"/>
  <c r="L21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12" i="1"/>
  <c r="L12" i="1" s="1"/>
  <c r="K11" i="1"/>
  <c r="L11" i="1" s="1"/>
  <c r="K10" i="1"/>
  <c r="L10" i="1" s="1"/>
  <c r="M10" i="1" s="1"/>
  <c r="K9" i="1"/>
  <c r="L9" i="1" s="1"/>
  <c r="K8" i="1"/>
  <c r="K7" i="1"/>
  <c r="L7" i="1" s="1"/>
  <c r="K5" i="1"/>
  <c r="L5" i="1" s="1"/>
  <c r="M5" i="1" s="1"/>
  <c r="K4" i="1"/>
  <c r="L4" i="1" s="1"/>
  <c r="M4" i="1" l="1"/>
  <c r="M7" i="1"/>
  <c r="M15" i="1"/>
  <c r="L8" i="1"/>
  <c r="M8" i="1" s="1"/>
  <c r="M11" i="1"/>
  <c r="M19" i="1"/>
  <c r="M12" i="1"/>
  <c r="M16" i="1"/>
  <c r="M20" i="1"/>
  <c r="M9" i="1"/>
  <c r="M13" i="1"/>
  <c r="M17" i="1"/>
  <c r="M21" i="1"/>
  <c r="M28" i="1" l="1"/>
  <c r="U15" i="1" l="1"/>
  <c r="U21" i="1" s="1"/>
  <c r="C5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U79" i="1" l="1"/>
</calcChain>
</file>

<file path=xl/sharedStrings.xml><?xml version="1.0" encoding="utf-8"?>
<sst xmlns="http://schemas.openxmlformats.org/spreadsheetml/2006/main" count="243" uniqueCount="52">
  <si>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</si>
  <si>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</si>
  <si>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</si>
  <si>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</si>
  <si>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</si>
  <si>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</si>
  <si>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</si>
  <si>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</si>
  <si>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</si>
  <si>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</si>
  <si>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</si>
  <si>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</si>
  <si>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</si>
  <si>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</si>
  <si>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</si>
  <si>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</si>
  <si>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</si>
  <si>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</si>
  <si>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</si>
  <si>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</si>
  <si>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</si>
  <si>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</si>
  <si>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</si>
  <si>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</si>
  <si>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</si>
  <si>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</si>
  <si>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</si>
  <si>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</si>
  <si>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</si>
  <si>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</si>
  <si>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</si>
  <si>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</si>
  <si>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</si>
  <si>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</si>
  <si>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</si>
  <si>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</si>
  <si>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</si>
  <si>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</si>
  <si>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</si>
  <si>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</si>
  <si>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</si>
  <si>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</si>
  <si>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</si>
  <si>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</si>
  <si>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</si>
  <si>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</si>
  <si>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</si>
  <si>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</si>
  <si>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</si>
  <si>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</si>
  <si>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PERTAMINA Lokasi Dumai</t>
  </si>
  <si>
    <t>- Hari Libur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</si>
</sst>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5"/>
  <sheetViews>
    <sheetView showGridLines="0" tabSelected="1" zoomScale="80" zoomScaleNormal="80" workbookViewId="0">
      <selection activeCell="S6" sqref="S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2" si="0">J5*(1-$K$2)</f>
        <v>3960000</v>
      </c>
      <c r="L5" s="1">
        <f t="shared" ref="L5:L22" si="1">K5*L$2</f>
        <v>396000</v>
      </c>
      <c r="M5" s="1">
        <f t="shared" ref="M5:M22" si="2">K5+L5</f>
        <v>4356000</v>
      </c>
      <c r="P5" s="18"/>
      <c r="Q5" s="20" t="s">
        <v>25</v>
      </c>
      <c r="R5" s="13">
        <v>2</v>
      </c>
      <c r="S5" s="13">
        <v>3</v>
      </c>
      <c r="T5" s="12">
        <v>200000</v>
      </c>
      <c r="U5" s="14">
        <f t="shared" ref="U5:U8" si="3">R5*S5*T5</f>
        <v>1200000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8" si="4">Y5*Z5*AA5</f>
        <v>600000</v>
      </c>
    </row>
    <row r="6" spans="1:28" x14ac:dyDescent="0.25">
      <c r="P6" s="18"/>
      <c r="Q6" s="20" t="s">
        <v>51</v>
      </c>
      <c r="R6" s="13">
        <v>2</v>
      </c>
      <c r="S6" s="13">
        <v>2</v>
      </c>
      <c r="T6" s="12">
        <v>100000</v>
      </c>
      <c r="U6" s="14">
        <f t="shared" ref="U6" si="5">R6*S6*T6</f>
        <v>400000</v>
      </c>
      <c r="W6" s="18"/>
      <c r="X6" s="20"/>
      <c r="Y6" s="13"/>
      <c r="Z6" s="13"/>
      <c r="AA6" s="12"/>
      <c r="AB6" s="14"/>
    </row>
    <row r="7" spans="1:28" x14ac:dyDescent="0.25">
      <c r="C7" s="2">
        <f>C5+1</f>
        <v>3</v>
      </c>
      <c r="D7" s="1" t="s">
        <v>18</v>
      </c>
      <c r="E7" s="1">
        <v>360</v>
      </c>
      <c r="F7" s="1">
        <v>583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26</v>
      </c>
      <c r="R7" s="13">
        <v>0</v>
      </c>
      <c r="S7" s="13">
        <v>2</v>
      </c>
      <c r="T7" s="12">
        <v>150000</v>
      </c>
      <c r="U7" s="14">
        <f t="shared" si="3"/>
        <v>0</v>
      </c>
      <c r="W7" s="18"/>
      <c r="X7" s="20" t="s">
        <v>26</v>
      </c>
      <c r="Y7" s="13">
        <v>0</v>
      </c>
      <c r="Z7" s="13">
        <v>3</v>
      </c>
      <c r="AA7" s="12">
        <v>150000</v>
      </c>
      <c r="AB7" s="14">
        <f t="shared" si="4"/>
        <v>0</v>
      </c>
    </row>
    <row r="8" spans="1:28" x14ac:dyDescent="0.25">
      <c r="C8" s="2">
        <f t="shared" ref="C8:C27" si="6">C7+1</f>
        <v>4</v>
      </c>
      <c r="D8" s="1" t="s">
        <v>19</v>
      </c>
      <c r="E8" s="1">
        <v>934</v>
      </c>
      <c r="F8" s="1">
        <v>216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27</v>
      </c>
      <c r="R8" s="13">
        <v>0</v>
      </c>
      <c r="S8" s="13">
        <v>3</v>
      </c>
      <c r="T8" s="12">
        <v>50000</v>
      </c>
      <c r="U8" s="14">
        <f t="shared" si="3"/>
        <v>0</v>
      </c>
      <c r="W8" s="18"/>
      <c r="X8" s="20" t="s">
        <v>27</v>
      </c>
      <c r="Y8" s="13">
        <v>0</v>
      </c>
      <c r="Z8" s="13">
        <v>1</v>
      </c>
      <c r="AA8" s="12">
        <v>50000</v>
      </c>
      <c r="AB8" s="14">
        <f t="shared" si="4"/>
        <v>0</v>
      </c>
    </row>
    <row r="9" spans="1:28" x14ac:dyDescent="0.25">
      <c r="C9" s="2">
        <f t="shared" si="6"/>
        <v>5</v>
      </c>
      <c r="D9" s="1" t="s">
        <v>20</v>
      </c>
      <c r="E9" s="1">
        <v>198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P4+1</f>
        <v>2</v>
      </c>
      <c r="Q9" s="21" t="s">
        <v>28</v>
      </c>
      <c r="R9" s="13"/>
      <c r="S9" s="13"/>
      <c r="T9" s="12"/>
      <c r="U9" s="14"/>
      <c r="W9" s="25">
        <f>W4+1</f>
        <v>2</v>
      </c>
      <c r="X9" s="21" t="s">
        <v>28</v>
      </c>
      <c r="Y9" s="13"/>
      <c r="Z9" s="13"/>
      <c r="AA9" s="12"/>
      <c r="AB9" s="14"/>
    </row>
    <row r="10" spans="1:28" x14ac:dyDescent="0.25">
      <c r="C10" s="2">
        <f t="shared" si="6"/>
        <v>6</v>
      </c>
      <c r="D10" s="1" t="s">
        <v>10</v>
      </c>
      <c r="H10" s="1" t="s">
        <v>21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2</v>
      </c>
      <c r="S10" s="13">
        <v>1</v>
      </c>
      <c r="T10" s="12">
        <v>400000</v>
      </c>
      <c r="U10" s="14">
        <f t="shared" ref="U10:U15" si="7">R10*S10*T10</f>
        <v>800000</v>
      </c>
      <c r="W10" s="25"/>
      <c r="X10" s="20" t="s">
        <v>39</v>
      </c>
      <c r="Y10" s="13">
        <v>1</v>
      </c>
      <c r="Z10" s="13">
        <v>1</v>
      </c>
      <c r="AA10" s="12">
        <v>400000</v>
      </c>
      <c r="AB10" s="14">
        <f t="shared" ref="AB10:AB16" si="8">Y10*Z10*AA10</f>
        <v>400000</v>
      </c>
    </row>
    <row r="11" spans="1:28" x14ac:dyDescent="0.25">
      <c r="C11" s="2">
        <f t="shared" si="6"/>
        <v>7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43</v>
      </c>
      <c r="R11" s="13">
        <v>2</v>
      </c>
      <c r="S11" s="13">
        <v>1</v>
      </c>
      <c r="T11" s="36">
        <v>1300000</v>
      </c>
      <c r="U11" s="14">
        <f t="shared" ref="U11:U12" si="9">R11*S11*T11</f>
        <v>2600000</v>
      </c>
      <c r="W11" s="25"/>
      <c r="X11" s="20" t="s">
        <v>43</v>
      </c>
      <c r="Y11" s="13">
        <v>1</v>
      </c>
      <c r="Z11" s="13">
        <v>2</v>
      </c>
      <c r="AA11" s="36">
        <v>539900</v>
      </c>
      <c r="AB11" s="14">
        <f t="shared" si="8"/>
        <v>1079800</v>
      </c>
    </row>
    <row r="12" spans="1:28" x14ac:dyDescent="0.25">
      <c r="C12" s="2">
        <f t="shared" si="6"/>
        <v>8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44</v>
      </c>
      <c r="R12" s="13">
        <v>1</v>
      </c>
      <c r="S12" s="13">
        <v>2</v>
      </c>
      <c r="T12" s="12">
        <v>500000</v>
      </c>
      <c r="U12" s="14">
        <f t="shared" si="9"/>
        <v>1000000</v>
      </c>
      <c r="W12" s="25"/>
      <c r="X12" s="20" t="s">
        <v>44</v>
      </c>
      <c r="Y12" s="13">
        <v>1</v>
      </c>
      <c r="Z12" s="13">
        <v>3</v>
      </c>
      <c r="AA12" s="12">
        <v>500000</v>
      </c>
      <c r="AB12" s="14">
        <f t="shared" si="8"/>
        <v>1500000</v>
      </c>
    </row>
    <row r="13" spans="1:28" x14ac:dyDescent="0.25">
      <c r="A13" s="11"/>
      <c r="C13" s="2">
        <f t="shared" si="6"/>
        <v>9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40</v>
      </c>
      <c r="R13" s="13">
        <v>1</v>
      </c>
      <c r="S13" s="13">
        <v>2</v>
      </c>
      <c r="T13" s="12">
        <v>500000</v>
      </c>
      <c r="U13" s="14">
        <f t="shared" si="7"/>
        <v>1000000</v>
      </c>
      <c r="W13" s="25"/>
      <c r="X13" s="20" t="s">
        <v>40</v>
      </c>
      <c r="Y13" s="13">
        <v>1</v>
      </c>
      <c r="Z13" s="13">
        <v>3</v>
      </c>
      <c r="AA13" s="12">
        <v>500000</v>
      </c>
      <c r="AB13" s="14">
        <f t="shared" si="8"/>
        <v>1500000</v>
      </c>
    </row>
    <row r="14" spans="1:28" x14ac:dyDescent="0.25">
      <c r="A14" s="11"/>
      <c r="C14" s="2">
        <f t="shared" si="6"/>
        <v>10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29</v>
      </c>
      <c r="R14" s="13">
        <v>1</v>
      </c>
      <c r="S14" s="13">
        <v>2</v>
      </c>
      <c r="T14" s="12">
        <v>200000</v>
      </c>
      <c r="U14" s="14">
        <f t="shared" si="7"/>
        <v>400000</v>
      </c>
      <c r="W14" s="18"/>
      <c r="X14" s="20" t="s">
        <v>29</v>
      </c>
      <c r="Y14" s="13">
        <v>1</v>
      </c>
      <c r="Z14" s="13">
        <v>3</v>
      </c>
      <c r="AA14" s="12">
        <f>200000</f>
        <v>200000</v>
      </c>
      <c r="AB14" s="14">
        <f t="shared" si="8"/>
        <v>600000</v>
      </c>
    </row>
    <row r="15" spans="1:28" x14ac:dyDescent="0.25">
      <c r="C15" s="2">
        <f t="shared" si="6"/>
        <v>11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31</v>
      </c>
      <c r="R15" s="13">
        <v>1</v>
      </c>
      <c r="S15" s="13">
        <v>2</v>
      </c>
      <c r="T15" s="12">
        <v>15000</v>
      </c>
      <c r="U15" s="14">
        <f t="shared" si="7"/>
        <v>30000</v>
      </c>
      <c r="W15" s="18"/>
      <c r="X15" s="20" t="s">
        <v>31</v>
      </c>
      <c r="Y15" s="13">
        <v>1</v>
      </c>
      <c r="Z15" s="13">
        <v>3</v>
      </c>
      <c r="AA15" s="12">
        <v>20000</v>
      </c>
      <c r="AB15" s="14">
        <f t="shared" si="8"/>
        <v>60000</v>
      </c>
    </row>
    <row r="16" spans="1:28" x14ac:dyDescent="0.25">
      <c r="C16" s="2">
        <f t="shared" si="6"/>
        <v>12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41</v>
      </c>
      <c r="R16" s="13">
        <v>1</v>
      </c>
      <c r="S16" s="13">
        <v>1</v>
      </c>
      <c r="T16" s="12">
        <v>75000</v>
      </c>
      <c r="U16" s="14">
        <f t="shared" ref="U16" si="10">R16*S16*T16</f>
        <v>75000</v>
      </c>
      <c r="W16" s="35"/>
      <c r="X16" s="20" t="s">
        <v>41</v>
      </c>
      <c r="Y16" s="13">
        <v>1</v>
      </c>
      <c r="Z16" s="13">
        <v>1</v>
      </c>
      <c r="AA16" s="12">
        <v>75000</v>
      </c>
      <c r="AB16" s="14">
        <f t="shared" si="8"/>
        <v>75000</v>
      </c>
    </row>
    <row r="17" spans="3:28" x14ac:dyDescent="0.25">
      <c r="C17" s="2">
        <f t="shared" si="6"/>
        <v>13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35</v>
      </c>
      <c r="R17" s="32"/>
      <c r="S17" s="32"/>
      <c r="T17" s="33"/>
      <c r="U17" s="34"/>
      <c r="W17" s="25">
        <v>3</v>
      </c>
      <c r="X17" s="21" t="s">
        <v>35</v>
      </c>
      <c r="Y17" s="32"/>
      <c r="Z17" s="32"/>
      <c r="AA17" s="33"/>
      <c r="AB17" s="34"/>
    </row>
    <row r="18" spans="3:28" x14ac:dyDescent="0.25">
      <c r="C18" s="2">
        <f t="shared" si="6"/>
        <v>14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36</v>
      </c>
      <c r="R18" s="13">
        <v>0</v>
      </c>
      <c r="S18" s="13">
        <v>1</v>
      </c>
      <c r="T18" s="12">
        <v>50000</v>
      </c>
      <c r="U18" s="14">
        <f t="shared" ref="U18" si="11">R18*S18*T18</f>
        <v>0</v>
      </c>
      <c r="W18" s="31"/>
      <c r="X18" s="20" t="s">
        <v>36</v>
      </c>
      <c r="Y18" s="13">
        <v>2</v>
      </c>
      <c r="Z18" s="13">
        <v>1</v>
      </c>
      <c r="AA18" s="12">
        <v>50000</v>
      </c>
      <c r="AB18" s="14">
        <f t="shared" ref="AB18:AB19" si="12">Y18*Z18*AA18</f>
        <v>100000</v>
      </c>
    </row>
    <row r="19" spans="3:28" x14ac:dyDescent="0.25">
      <c r="C19" s="2">
        <f t="shared" si="6"/>
        <v>15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31"/>
      <c r="Q19" s="20" t="s">
        <v>42</v>
      </c>
      <c r="R19" s="13">
        <v>2</v>
      </c>
      <c r="S19" s="13">
        <v>2</v>
      </c>
      <c r="T19" s="12">
        <v>150000</v>
      </c>
      <c r="U19" s="14">
        <f t="shared" ref="U19" si="13">R19*S19*T19</f>
        <v>600000</v>
      </c>
      <c r="W19" s="31"/>
      <c r="X19" s="20" t="s">
        <v>42</v>
      </c>
      <c r="Y19" s="13">
        <v>1</v>
      </c>
      <c r="Z19" s="13">
        <v>1</v>
      </c>
      <c r="AA19" s="12">
        <v>250000</v>
      </c>
      <c r="AB19" s="14">
        <f t="shared" si="12"/>
        <v>250000</v>
      </c>
    </row>
    <row r="20" spans="3:28" x14ac:dyDescent="0.25">
      <c r="C20" s="2">
        <f t="shared" si="6"/>
        <v>16</v>
      </c>
      <c r="D20" s="1" t="s">
        <v>10</v>
      </c>
      <c r="H20" s="1" t="s">
        <v>21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19"/>
      <c r="Q20" s="26"/>
      <c r="R20" s="16"/>
      <c r="S20" s="16"/>
      <c r="T20" s="15"/>
      <c r="U20" s="17"/>
      <c r="W20" s="19"/>
      <c r="X20" s="26"/>
      <c r="Y20" s="16"/>
      <c r="Z20" s="16"/>
      <c r="AA20" s="15"/>
      <c r="AB20" s="17"/>
    </row>
    <row r="21" spans="3:28" x14ac:dyDescent="0.25">
      <c r="C21" s="2">
        <f t="shared" si="6"/>
        <v>17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  <c r="P21" s="27"/>
      <c r="Q21" s="30" t="s">
        <v>33</v>
      </c>
      <c r="R21" s="29"/>
      <c r="S21" s="29"/>
      <c r="T21" s="28"/>
      <c r="U21" s="10">
        <f>SUM(U5:U19)</f>
        <v>8105000</v>
      </c>
      <c r="W21" s="27"/>
      <c r="X21" s="30" t="s">
        <v>33</v>
      </c>
      <c r="Y21" s="29"/>
      <c r="Z21" s="29"/>
      <c r="AA21" s="28"/>
      <c r="AB21" s="10">
        <f>SUM(AB5:AB19)</f>
        <v>6164800</v>
      </c>
    </row>
    <row r="22" spans="3:28" x14ac:dyDescent="0.25">
      <c r="C22" s="2">
        <f t="shared" si="6"/>
        <v>18</v>
      </c>
      <c r="D22" s="1" t="s">
        <v>10</v>
      </c>
      <c r="H22" s="1" t="s">
        <v>9</v>
      </c>
      <c r="I22" s="1" t="s">
        <v>17</v>
      </c>
      <c r="J22" s="1">
        <v>4950000</v>
      </c>
      <c r="K22" s="1">
        <f t="shared" si="0"/>
        <v>3960000</v>
      </c>
      <c r="L22" s="1">
        <f t="shared" si="1"/>
        <v>396000</v>
      </c>
      <c r="M22" s="1">
        <f t="shared" si="2"/>
        <v>4356000</v>
      </c>
    </row>
    <row r="23" spans="3:28" x14ac:dyDescent="0.25">
      <c r="C23" s="2">
        <f t="shared" si="6"/>
        <v>19</v>
      </c>
      <c r="P23" s="37" t="s">
        <v>47</v>
      </c>
      <c r="Q23" s="38"/>
      <c r="R23" s="38"/>
      <c r="S23" s="38"/>
      <c r="T23" s="38"/>
      <c r="U23" s="39"/>
      <c r="W23" s="37" t="s">
        <v>48</v>
      </c>
      <c r="X23" s="38"/>
      <c r="Y23" s="38"/>
      <c r="Z23" s="38"/>
      <c r="AA23" s="38"/>
      <c r="AB23" s="39"/>
    </row>
    <row r="24" spans="3:28" x14ac:dyDescent="0.25">
      <c r="C24" s="2">
        <f t="shared" si="6"/>
        <v>20</v>
      </c>
      <c r="P24" s="9" t="s">
        <v>23</v>
      </c>
      <c r="Q24" s="8" t="s">
        <v>24</v>
      </c>
      <c r="R24" s="7" t="s">
        <v>32</v>
      </c>
      <c r="S24" s="7" t="s">
        <v>5</v>
      </c>
      <c r="T24" s="9" t="s">
        <v>6</v>
      </c>
      <c r="U24" s="9" t="s">
        <v>7</v>
      </c>
      <c r="W24" s="9" t="s">
        <v>23</v>
      </c>
      <c r="X24" s="8" t="s">
        <v>24</v>
      </c>
      <c r="Y24" s="7" t="s">
        <v>32</v>
      </c>
      <c r="Z24" s="7" t="s">
        <v>5</v>
      </c>
      <c r="AA24" s="9" t="s">
        <v>6</v>
      </c>
      <c r="AB24" s="9" t="s">
        <v>7</v>
      </c>
    </row>
    <row r="25" spans="3:28" x14ac:dyDescent="0.25">
      <c r="C25" s="2">
        <f t="shared" si="6"/>
        <v>21</v>
      </c>
      <c r="P25" s="25">
        <v>1</v>
      </c>
      <c r="Q25" s="21" t="s">
        <v>4</v>
      </c>
      <c r="R25" s="22"/>
      <c r="S25" s="22"/>
      <c r="T25" s="23"/>
      <c r="U25" s="24"/>
      <c r="W25" s="25">
        <v>1</v>
      </c>
      <c r="X25" s="21" t="s">
        <v>4</v>
      </c>
      <c r="Y25" s="22"/>
      <c r="Z25" s="22"/>
      <c r="AA25" s="23"/>
      <c r="AB25" s="24"/>
    </row>
    <row r="26" spans="3:28" x14ac:dyDescent="0.25">
      <c r="C26" s="2">
        <f t="shared" si="6"/>
        <v>22</v>
      </c>
      <c r="P26" s="18"/>
      <c r="Q26" s="20" t="s">
        <v>25</v>
      </c>
      <c r="R26" s="13">
        <v>1</v>
      </c>
      <c r="S26" s="13">
        <v>3</v>
      </c>
      <c r="T26" s="12">
        <v>200000</v>
      </c>
      <c r="U26" s="14">
        <f t="shared" ref="U26:U28" si="14">R26*S26*T26</f>
        <v>600000</v>
      </c>
      <c r="W26" s="18"/>
      <c r="X26" s="20" t="s">
        <v>25</v>
      </c>
      <c r="Y26" s="13">
        <v>1</v>
      </c>
      <c r="Z26" s="13">
        <v>2</v>
      </c>
      <c r="AA26" s="12">
        <v>200000</v>
      </c>
      <c r="AB26" s="14">
        <f t="shared" ref="AB26:AB28" si="15">Y26*Z26*AA26</f>
        <v>400000</v>
      </c>
    </row>
    <row r="27" spans="3:28" x14ac:dyDescent="0.25">
      <c r="C27" s="2">
        <f t="shared" si="6"/>
        <v>23</v>
      </c>
      <c r="H27" s="1">
        <v>7000000</v>
      </c>
      <c r="P27" s="18"/>
      <c r="Q27" s="20" t="s">
        <v>26</v>
      </c>
      <c r="R27" s="13">
        <v>1</v>
      </c>
      <c r="S27" s="13">
        <v>3</v>
      </c>
      <c r="T27" s="12">
        <v>150000</v>
      </c>
      <c r="U27" s="14">
        <f t="shared" si="14"/>
        <v>450000</v>
      </c>
      <c r="W27" s="18"/>
      <c r="X27" s="20" t="s">
        <v>26</v>
      </c>
      <c r="Y27" s="13">
        <v>0</v>
      </c>
      <c r="Z27" s="13">
        <v>2</v>
      </c>
      <c r="AA27" s="12">
        <v>150000</v>
      </c>
      <c r="AB27" s="14">
        <f t="shared" si="15"/>
        <v>0</v>
      </c>
    </row>
    <row r="28" spans="3:28" x14ac:dyDescent="0.25">
      <c r="H28" s="1">
        <v>5000000</v>
      </c>
      <c r="J28" s="3"/>
      <c r="K28" s="3"/>
      <c r="L28" s="3"/>
      <c r="M28" s="3">
        <f>SUM(M4:M27)</f>
        <v>78408000</v>
      </c>
      <c r="N28" s="3"/>
      <c r="P28" s="18"/>
      <c r="Q28" s="20" t="s">
        <v>27</v>
      </c>
      <c r="R28" s="13">
        <v>1</v>
      </c>
      <c r="S28" s="13">
        <v>3</v>
      </c>
      <c r="T28" s="12">
        <v>50000</v>
      </c>
      <c r="U28" s="14">
        <f t="shared" si="14"/>
        <v>150000</v>
      </c>
      <c r="W28" s="18"/>
      <c r="X28" s="20" t="s">
        <v>27</v>
      </c>
      <c r="Y28" s="13">
        <v>0</v>
      </c>
      <c r="Z28" s="13">
        <v>2</v>
      </c>
      <c r="AA28" s="12">
        <v>50000</v>
      </c>
      <c r="AB28" s="14">
        <f t="shared" si="15"/>
        <v>0</v>
      </c>
    </row>
    <row r="29" spans="3:28" x14ac:dyDescent="0.25">
      <c r="H29" s="1">
        <v>5000000</v>
      </c>
      <c r="M29" s="3">
        <v>75000000</v>
      </c>
      <c r="N29" s="3"/>
      <c r="P29" s="25">
        <f>P25+1</f>
        <v>2</v>
      </c>
      <c r="Q29" s="21" t="s">
        <v>28</v>
      </c>
      <c r="R29" s="13"/>
      <c r="S29" s="13"/>
      <c r="T29" s="12"/>
      <c r="U29" s="14"/>
      <c r="W29" s="25">
        <f>W25+1</f>
        <v>2</v>
      </c>
      <c r="X29" s="21" t="s">
        <v>28</v>
      </c>
      <c r="Y29" s="13"/>
      <c r="Z29" s="13"/>
      <c r="AA29" s="12"/>
      <c r="AB29" s="14"/>
    </row>
    <row r="30" spans="3:28" x14ac:dyDescent="0.25">
      <c r="H30" s="1">
        <f>SUM(H27:H29)</f>
        <v>17000000</v>
      </c>
      <c r="J30" s="3"/>
      <c r="K30" s="3"/>
      <c r="L30" s="3"/>
      <c r="M30" s="3">
        <f>M29/1.1</f>
        <v>68181818.181818172</v>
      </c>
      <c r="N30" s="3"/>
      <c r="P30" s="25"/>
      <c r="Q30" s="20" t="s">
        <v>39</v>
      </c>
      <c r="R30" s="13">
        <v>0</v>
      </c>
      <c r="S30" s="13">
        <v>1</v>
      </c>
      <c r="T30" s="12">
        <v>400000</v>
      </c>
      <c r="U30" s="14">
        <f t="shared" ref="U30:U36" si="16">R30*S30*T30</f>
        <v>0</v>
      </c>
      <c r="W30" s="25"/>
      <c r="X30" s="20" t="s">
        <v>39</v>
      </c>
      <c r="Y30" s="13">
        <v>1</v>
      </c>
      <c r="Z30" s="13">
        <v>1</v>
      </c>
      <c r="AA30" s="12">
        <v>400000</v>
      </c>
      <c r="AB30" s="14">
        <f t="shared" ref="AB30:AB36" si="17">Y30*Z30*AA30</f>
        <v>400000</v>
      </c>
    </row>
    <row r="31" spans="3:28" x14ac:dyDescent="0.25">
      <c r="H31" s="1">
        <f>H30*1.1</f>
        <v>18700000</v>
      </c>
      <c r="P31" s="25"/>
      <c r="Q31" s="20" t="s">
        <v>43</v>
      </c>
      <c r="R31" s="13">
        <v>0</v>
      </c>
      <c r="S31" s="13">
        <v>2</v>
      </c>
      <c r="T31" s="36">
        <v>581700</v>
      </c>
      <c r="U31" s="14">
        <f t="shared" si="16"/>
        <v>0</v>
      </c>
      <c r="W31" s="25"/>
      <c r="X31" s="20" t="s">
        <v>43</v>
      </c>
      <c r="Y31" s="13">
        <v>1</v>
      </c>
      <c r="Z31" s="13">
        <v>2</v>
      </c>
      <c r="AA31" s="36">
        <v>715900</v>
      </c>
      <c r="AB31" s="14">
        <f t="shared" si="17"/>
        <v>1431800</v>
      </c>
    </row>
    <row r="32" spans="3:28" x14ac:dyDescent="0.25">
      <c r="P32" s="25"/>
      <c r="Q32" s="20" t="s">
        <v>44</v>
      </c>
      <c r="R32" s="13">
        <v>0</v>
      </c>
      <c r="S32" s="13">
        <v>2</v>
      </c>
      <c r="T32" s="12">
        <v>500000</v>
      </c>
      <c r="U32" s="14">
        <f t="shared" si="16"/>
        <v>0</v>
      </c>
      <c r="W32" s="25"/>
      <c r="X32" s="20" t="s">
        <v>44</v>
      </c>
      <c r="Y32" s="13">
        <v>1</v>
      </c>
      <c r="Z32" s="13">
        <v>1</v>
      </c>
      <c r="AA32" s="12">
        <v>500000</v>
      </c>
      <c r="AB32" s="14">
        <f t="shared" si="17"/>
        <v>500000</v>
      </c>
    </row>
    <row r="33" spans="16:28" x14ac:dyDescent="0.25">
      <c r="P33" s="25"/>
      <c r="Q33" s="20" t="s">
        <v>40</v>
      </c>
      <c r="R33" s="13">
        <v>0</v>
      </c>
      <c r="S33" s="13">
        <v>1</v>
      </c>
      <c r="T33" s="12">
        <v>500000</v>
      </c>
      <c r="U33" s="14">
        <f t="shared" si="16"/>
        <v>0</v>
      </c>
      <c r="W33" s="25"/>
      <c r="X33" s="20" t="s">
        <v>40</v>
      </c>
      <c r="Y33" s="13">
        <v>1</v>
      </c>
      <c r="Z33" s="13">
        <v>1</v>
      </c>
      <c r="AA33" s="12">
        <v>500000</v>
      </c>
      <c r="AB33" s="14">
        <f t="shared" si="17"/>
        <v>500000</v>
      </c>
    </row>
    <row r="34" spans="16:28" x14ac:dyDescent="0.25">
      <c r="P34" s="18"/>
      <c r="Q34" s="20" t="s">
        <v>29</v>
      </c>
      <c r="R34" s="13">
        <v>1</v>
      </c>
      <c r="S34" s="13">
        <v>3</v>
      </c>
      <c r="T34" s="12">
        <f>100000</f>
        <v>100000</v>
      </c>
      <c r="U34" s="14">
        <f t="shared" si="16"/>
        <v>300000</v>
      </c>
      <c r="W34" s="18"/>
      <c r="X34" s="20" t="s">
        <v>29</v>
      </c>
      <c r="Y34" s="13">
        <v>1</v>
      </c>
      <c r="Z34" s="13">
        <v>1</v>
      </c>
      <c r="AA34" s="12">
        <v>150000</v>
      </c>
      <c r="AB34" s="14">
        <f t="shared" si="17"/>
        <v>150000</v>
      </c>
    </row>
    <row r="35" spans="16:28" x14ac:dyDescent="0.25">
      <c r="P35" s="18"/>
      <c r="Q35" s="20" t="s">
        <v>31</v>
      </c>
      <c r="R35" s="13">
        <v>1</v>
      </c>
      <c r="S35" s="13">
        <v>3</v>
      </c>
      <c r="T35" s="12">
        <v>25000</v>
      </c>
      <c r="U35" s="14">
        <f t="shared" si="16"/>
        <v>75000</v>
      </c>
      <c r="W35" s="18"/>
      <c r="X35" s="20" t="s">
        <v>31</v>
      </c>
      <c r="Y35" s="13">
        <v>1</v>
      </c>
      <c r="Z35" s="13">
        <v>1</v>
      </c>
      <c r="AA35" s="12">
        <v>25000</v>
      </c>
      <c r="AB35" s="14">
        <f t="shared" si="17"/>
        <v>25000</v>
      </c>
    </row>
    <row r="36" spans="16:28" x14ac:dyDescent="0.25">
      <c r="P36" s="35"/>
      <c r="Q36" s="20" t="s">
        <v>41</v>
      </c>
      <c r="R36" s="13">
        <v>0</v>
      </c>
      <c r="S36" s="13">
        <v>1</v>
      </c>
      <c r="T36" s="12">
        <v>75000</v>
      </c>
      <c r="U36" s="14">
        <f t="shared" si="16"/>
        <v>0</v>
      </c>
      <c r="W36" s="35"/>
      <c r="X36" s="20" t="s">
        <v>41</v>
      </c>
      <c r="Y36" s="13">
        <v>0</v>
      </c>
      <c r="Z36" s="13">
        <v>1</v>
      </c>
      <c r="AA36" s="12">
        <v>75000</v>
      </c>
      <c r="AB36" s="14">
        <f t="shared" si="17"/>
        <v>0</v>
      </c>
    </row>
    <row r="37" spans="16:28" x14ac:dyDescent="0.25">
      <c r="P37" s="25">
        <v>3</v>
      </c>
      <c r="Q37" s="21" t="s">
        <v>35</v>
      </c>
      <c r="R37" s="32"/>
      <c r="S37" s="32"/>
      <c r="T37" s="33"/>
      <c r="U37" s="34"/>
      <c r="W37" s="25">
        <v>3</v>
      </c>
      <c r="X37" s="21" t="s">
        <v>35</v>
      </c>
      <c r="Y37" s="32"/>
      <c r="Z37" s="32"/>
      <c r="AA37" s="33"/>
      <c r="AB37" s="34"/>
    </row>
    <row r="38" spans="16:28" x14ac:dyDescent="0.25">
      <c r="P38" s="31"/>
      <c r="Q38" s="20" t="s">
        <v>36</v>
      </c>
      <c r="R38" s="13">
        <v>1</v>
      </c>
      <c r="S38" s="13">
        <v>1</v>
      </c>
      <c r="T38" s="12">
        <v>50000</v>
      </c>
      <c r="U38" s="14">
        <f t="shared" ref="U38:U39" si="18">R38*S38*T38</f>
        <v>50000</v>
      </c>
      <c r="W38" s="31"/>
      <c r="X38" s="20" t="s">
        <v>36</v>
      </c>
      <c r="Y38" s="13">
        <v>1</v>
      </c>
      <c r="Z38" s="13">
        <v>1</v>
      </c>
      <c r="AA38" s="12">
        <v>50000</v>
      </c>
      <c r="AB38" s="14">
        <f t="shared" ref="AB38:AB39" si="19">Y38*Z38*AA38</f>
        <v>50000</v>
      </c>
    </row>
    <row r="39" spans="16:28" x14ac:dyDescent="0.25">
      <c r="P39" s="31"/>
      <c r="Q39" s="20" t="s">
        <v>42</v>
      </c>
      <c r="R39" s="13">
        <v>2</v>
      </c>
      <c r="S39" s="13">
        <v>1</v>
      </c>
      <c r="T39" s="12">
        <v>250000</v>
      </c>
      <c r="U39" s="14">
        <f t="shared" si="18"/>
        <v>500000</v>
      </c>
      <c r="W39" s="31"/>
      <c r="X39" s="20" t="s">
        <v>42</v>
      </c>
      <c r="Y39" s="13">
        <v>1</v>
      </c>
      <c r="Z39" s="13">
        <v>1</v>
      </c>
      <c r="AA39" s="12">
        <v>250000</v>
      </c>
      <c r="AB39" s="14">
        <f t="shared" si="19"/>
        <v>250000</v>
      </c>
    </row>
    <row r="40" spans="16:28" x14ac:dyDescent="0.25">
      <c r="P40" s="19"/>
      <c r="Q40" s="26"/>
      <c r="R40" s="16"/>
      <c r="S40" s="16"/>
      <c r="T40" s="15"/>
      <c r="U40" s="17"/>
      <c r="W40" s="19"/>
      <c r="X40" s="26"/>
      <c r="Y40" s="16"/>
      <c r="Z40" s="16"/>
      <c r="AA40" s="15"/>
      <c r="AB40" s="17"/>
    </row>
    <row r="41" spans="16:28" x14ac:dyDescent="0.25">
      <c r="P41" s="27"/>
      <c r="Q41" s="30" t="s">
        <v>33</v>
      </c>
      <c r="R41" s="29"/>
      <c r="S41" s="29"/>
      <c r="T41" s="28"/>
      <c r="U41" s="10">
        <f>SUM(U26:U39)</f>
        <v>2125000</v>
      </c>
      <c r="W41" s="27"/>
      <c r="X41" s="30" t="s">
        <v>33</v>
      </c>
      <c r="Y41" s="29"/>
      <c r="Z41" s="29"/>
      <c r="AA41" s="28"/>
      <c r="AB41" s="10">
        <f>SUM(AB26:AB39)</f>
        <v>3706800</v>
      </c>
    </row>
    <row r="42" spans="16:28" x14ac:dyDescent="0.25">
      <c r="U42" s="3"/>
      <c r="AB42" s="3"/>
    </row>
    <row r="43" spans="16:28" x14ac:dyDescent="0.25">
      <c r="P43" s="37" t="s">
        <v>49</v>
      </c>
      <c r="Q43" s="38"/>
      <c r="R43" s="38"/>
      <c r="S43" s="38"/>
      <c r="T43" s="38"/>
      <c r="U43" s="39"/>
      <c r="W43" s="37" t="s">
        <v>45</v>
      </c>
      <c r="X43" s="38"/>
      <c r="Y43" s="38"/>
      <c r="Z43" s="38"/>
      <c r="AA43" s="38"/>
      <c r="AB43" s="39"/>
    </row>
    <row r="44" spans="16:28" x14ac:dyDescent="0.25">
      <c r="P44" s="9" t="s">
        <v>23</v>
      </c>
      <c r="Q44" s="8" t="s">
        <v>24</v>
      </c>
      <c r="R44" s="7" t="s">
        <v>32</v>
      </c>
      <c r="S44" s="7" t="s">
        <v>5</v>
      </c>
      <c r="T44" s="9" t="s">
        <v>6</v>
      </c>
      <c r="U44" s="9" t="s">
        <v>7</v>
      </c>
      <c r="W44" s="9" t="s">
        <v>23</v>
      </c>
      <c r="X44" s="8" t="s">
        <v>24</v>
      </c>
      <c r="Y44" s="7" t="s">
        <v>32</v>
      </c>
      <c r="Z44" s="7" t="s">
        <v>5</v>
      </c>
      <c r="AA44" s="9" t="s">
        <v>6</v>
      </c>
      <c r="AB44" s="9" t="s">
        <v>7</v>
      </c>
    </row>
    <row r="45" spans="16:28" x14ac:dyDescent="0.25">
      <c r="P45" s="25">
        <v>1</v>
      </c>
      <c r="Q45" s="21" t="s">
        <v>4</v>
      </c>
      <c r="R45" s="22"/>
      <c r="S45" s="22"/>
      <c r="T45" s="23"/>
      <c r="U45" s="24"/>
      <c r="W45" s="25">
        <v>1</v>
      </c>
      <c r="X45" s="21" t="s">
        <v>4</v>
      </c>
      <c r="Y45" s="22"/>
      <c r="Z45" s="22"/>
      <c r="AA45" s="23"/>
      <c r="AB45" s="24"/>
    </row>
    <row r="46" spans="16:28" x14ac:dyDescent="0.25">
      <c r="P46" s="18"/>
      <c r="Q46" s="20" t="s">
        <v>25</v>
      </c>
      <c r="R46" s="13">
        <v>1</v>
      </c>
      <c r="S46" s="13">
        <v>2</v>
      </c>
      <c r="T46" s="12">
        <v>200000</v>
      </c>
      <c r="U46" s="14">
        <f t="shared" ref="U46:U48" si="20">R46*S46*T46</f>
        <v>400000</v>
      </c>
      <c r="W46" s="18"/>
      <c r="X46" s="20" t="s">
        <v>25</v>
      </c>
      <c r="Y46" s="13">
        <v>1</v>
      </c>
      <c r="Z46" s="13">
        <v>1</v>
      </c>
      <c r="AA46" s="12">
        <v>200000</v>
      </c>
      <c r="AB46" s="14">
        <f t="shared" ref="AB46:AB48" si="21">Y46*Z46*AA46</f>
        <v>200000</v>
      </c>
    </row>
    <row r="47" spans="16:28" x14ac:dyDescent="0.25">
      <c r="P47" s="18"/>
      <c r="Q47" s="20" t="s">
        <v>26</v>
      </c>
      <c r="R47" s="13">
        <v>0</v>
      </c>
      <c r="S47" s="13">
        <v>3</v>
      </c>
      <c r="T47" s="12">
        <v>150000</v>
      </c>
      <c r="U47" s="14">
        <f t="shared" si="20"/>
        <v>0</v>
      </c>
      <c r="W47" s="18"/>
      <c r="X47" s="20" t="s">
        <v>26</v>
      </c>
      <c r="Y47" s="13">
        <v>0</v>
      </c>
      <c r="Z47" s="13">
        <v>3</v>
      </c>
      <c r="AA47" s="12">
        <v>150000</v>
      </c>
      <c r="AB47" s="14">
        <f t="shared" si="21"/>
        <v>0</v>
      </c>
    </row>
    <row r="48" spans="16:28" x14ac:dyDescent="0.25">
      <c r="P48" s="18"/>
      <c r="Q48" s="20" t="s">
        <v>27</v>
      </c>
      <c r="R48" s="13">
        <v>0</v>
      </c>
      <c r="S48" s="13">
        <v>2</v>
      </c>
      <c r="T48" s="12">
        <v>50000</v>
      </c>
      <c r="U48" s="14">
        <f t="shared" si="20"/>
        <v>0</v>
      </c>
      <c r="W48" s="18"/>
      <c r="X48" s="20" t="s">
        <v>27</v>
      </c>
      <c r="Y48" s="13">
        <v>0</v>
      </c>
      <c r="Z48" s="13">
        <v>2</v>
      </c>
      <c r="AA48" s="12">
        <v>50000</v>
      </c>
      <c r="AB48" s="14">
        <f t="shared" si="21"/>
        <v>0</v>
      </c>
    </row>
    <row r="49" spans="16:28" x14ac:dyDescent="0.25">
      <c r="P49" s="25">
        <f>P45+1</f>
        <v>2</v>
      </c>
      <c r="Q49" s="21" t="s">
        <v>28</v>
      </c>
      <c r="R49" s="13"/>
      <c r="S49" s="13"/>
      <c r="T49" s="12"/>
      <c r="U49" s="14"/>
      <c r="W49" s="25">
        <f>W45+1</f>
        <v>2</v>
      </c>
      <c r="X49" s="21" t="s">
        <v>28</v>
      </c>
      <c r="Y49" s="13"/>
      <c r="Z49" s="13"/>
      <c r="AA49" s="12"/>
      <c r="AB49" s="14"/>
    </row>
    <row r="50" spans="16:28" x14ac:dyDescent="0.25">
      <c r="P50" s="25"/>
      <c r="Q50" s="20" t="s">
        <v>39</v>
      </c>
      <c r="R50" s="13">
        <v>1</v>
      </c>
      <c r="S50" s="13">
        <v>1</v>
      </c>
      <c r="T50" s="12">
        <v>400000</v>
      </c>
      <c r="U50" s="14">
        <f t="shared" ref="U50:U56" si="22">R50*S50*T50</f>
        <v>400000</v>
      </c>
      <c r="W50" s="25"/>
      <c r="X50" s="20" t="s">
        <v>39</v>
      </c>
      <c r="Y50" s="13">
        <v>0</v>
      </c>
      <c r="Z50" s="13">
        <v>1</v>
      </c>
      <c r="AA50" s="12">
        <v>400000</v>
      </c>
      <c r="AB50" s="14">
        <f t="shared" ref="AB50:AB56" si="23">Y50*Z50*AA50</f>
        <v>0</v>
      </c>
    </row>
    <row r="51" spans="16:28" x14ac:dyDescent="0.25">
      <c r="P51" s="25"/>
      <c r="Q51" s="20" t="s">
        <v>43</v>
      </c>
      <c r="R51" s="13">
        <v>1</v>
      </c>
      <c r="S51" s="13">
        <v>2</v>
      </c>
      <c r="T51" s="12">
        <v>386100</v>
      </c>
      <c r="U51" s="14">
        <f t="shared" si="22"/>
        <v>772200</v>
      </c>
      <c r="W51" s="25"/>
      <c r="X51" s="20" t="s">
        <v>43</v>
      </c>
      <c r="Y51" s="13">
        <v>0</v>
      </c>
      <c r="Z51" s="13">
        <v>2</v>
      </c>
      <c r="AA51" s="12">
        <v>750000</v>
      </c>
      <c r="AB51" s="14">
        <f t="shared" si="23"/>
        <v>0</v>
      </c>
    </row>
    <row r="52" spans="16:28" x14ac:dyDescent="0.25">
      <c r="P52" s="25"/>
      <c r="Q52" s="20" t="s">
        <v>44</v>
      </c>
      <c r="R52" s="13">
        <v>1</v>
      </c>
      <c r="S52" s="13">
        <v>1</v>
      </c>
      <c r="T52" s="12">
        <v>500000</v>
      </c>
      <c r="U52" s="14">
        <f t="shared" si="22"/>
        <v>500000</v>
      </c>
      <c r="W52" s="25"/>
      <c r="X52" s="20" t="s">
        <v>44</v>
      </c>
      <c r="Y52" s="13">
        <v>0</v>
      </c>
      <c r="Z52" s="13">
        <v>1</v>
      </c>
      <c r="AA52" s="12">
        <v>500000</v>
      </c>
      <c r="AB52" s="14">
        <f t="shared" si="23"/>
        <v>0</v>
      </c>
    </row>
    <row r="53" spans="16:28" x14ac:dyDescent="0.25">
      <c r="P53" s="25"/>
      <c r="Q53" s="20" t="s">
        <v>40</v>
      </c>
      <c r="R53" s="13">
        <v>1</v>
      </c>
      <c r="S53" s="13">
        <v>1</v>
      </c>
      <c r="T53" s="12">
        <v>500000</v>
      </c>
      <c r="U53" s="14">
        <f t="shared" si="22"/>
        <v>500000</v>
      </c>
      <c r="W53" s="25"/>
      <c r="X53" s="20" t="s">
        <v>40</v>
      </c>
      <c r="Y53" s="13">
        <v>0</v>
      </c>
      <c r="Z53" s="13">
        <v>1</v>
      </c>
      <c r="AA53" s="12">
        <v>500000</v>
      </c>
      <c r="AB53" s="14">
        <f t="shared" si="23"/>
        <v>0</v>
      </c>
    </row>
    <row r="54" spans="16:28" x14ac:dyDescent="0.25">
      <c r="P54" s="18"/>
      <c r="Q54" s="20" t="s">
        <v>29</v>
      </c>
      <c r="R54" s="13">
        <v>1</v>
      </c>
      <c r="S54" s="13">
        <v>1</v>
      </c>
      <c r="T54" s="12">
        <v>150000</v>
      </c>
      <c r="U54" s="14">
        <f t="shared" si="22"/>
        <v>150000</v>
      </c>
      <c r="W54" s="18"/>
      <c r="X54" s="20" t="s">
        <v>29</v>
      </c>
      <c r="Y54" s="13">
        <v>1</v>
      </c>
      <c r="Z54" s="13">
        <v>1</v>
      </c>
      <c r="AA54" s="12">
        <v>150000</v>
      </c>
      <c r="AB54" s="14">
        <f t="shared" si="23"/>
        <v>150000</v>
      </c>
    </row>
    <row r="55" spans="16:28" x14ac:dyDescent="0.25">
      <c r="P55" s="18"/>
      <c r="Q55" s="20" t="s">
        <v>31</v>
      </c>
      <c r="R55" s="13">
        <v>1</v>
      </c>
      <c r="S55" s="13">
        <v>1</v>
      </c>
      <c r="T55" s="12">
        <v>150000</v>
      </c>
      <c r="U55" s="14">
        <f t="shared" si="22"/>
        <v>150000</v>
      </c>
      <c r="W55" s="18"/>
      <c r="X55" s="20" t="s">
        <v>31</v>
      </c>
      <c r="Y55" s="13">
        <v>1</v>
      </c>
      <c r="Z55" s="13">
        <v>1</v>
      </c>
      <c r="AA55" s="12">
        <v>150000</v>
      </c>
      <c r="AB55" s="14">
        <f t="shared" si="23"/>
        <v>150000</v>
      </c>
    </row>
    <row r="56" spans="16:28" x14ac:dyDescent="0.25">
      <c r="P56" s="35"/>
      <c r="Q56" s="20" t="s">
        <v>41</v>
      </c>
      <c r="R56" s="13">
        <v>1</v>
      </c>
      <c r="S56" s="13">
        <v>1</v>
      </c>
      <c r="T56" s="12">
        <v>75000</v>
      </c>
      <c r="U56" s="14">
        <f t="shared" si="22"/>
        <v>75000</v>
      </c>
      <c r="W56" s="35"/>
      <c r="X56" s="20" t="s">
        <v>41</v>
      </c>
      <c r="Y56" s="13">
        <v>0</v>
      </c>
      <c r="Z56" s="13">
        <v>1</v>
      </c>
      <c r="AA56" s="12">
        <v>75000</v>
      </c>
      <c r="AB56" s="14">
        <f t="shared" si="23"/>
        <v>0</v>
      </c>
    </row>
    <row r="57" spans="16:28" x14ac:dyDescent="0.25">
      <c r="P57" s="25">
        <v>3</v>
      </c>
      <c r="Q57" s="21" t="s">
        <v>35</v>
      </c>
      <c r="R57" s="32"/>
      <c r="S57" s="32"/>
      <c r="T57" s="33"/>
      <c r="U57" s="34"/>
      <c r="W57" s="25">
        <v>3</v>
      </c>
      <c r="X57" s="21" t="s">
        <v>35</v>
      </c>
      <c r="Y57" s="32"/>
      <c r="Z57" s="32"/>
      <c r="AA57" s="33"/>
      <c r="AB57" s="34"/>
    </row>
    <row r="58" spans="16:28" x14ac:dyDescent="0.25">
      <c r="P58" s="31"/>
      <c r="Q58" s="20" t="s">
        <v>36</v>
      </c>
      <c r="R58" s="13">
        <v>1</v>
      </c>
      <c r="S58" s="13">
        <v>1</v>
      </c>
      <c r="T58" s="12">
        <v>50000</v>
      </c>
      <c r="U58" s="14">
        <f t="shared" ref="U58:U59" si="24">R58*S58*T58</f>
        <v>50000</v>
      </c>
      <c r="W58" s="31"/>
      <c r="X58" s="20" t="s">
        <v>36</v>
      </c>
      <c r="Y58" s="13">
        <v>0</v>
      </c>
      <c r="Z58" s="13">
        <v>1</v>
      </c>
      <c r="AA58" s="12">
        <v>50000</v>
      </c>
      <c r="AB58" s="14">
        <f t="shared" ref="AB58:AB59" si="25">Y58*Z58*AA58</f>
        <v>0</v>
      </c>
    </row>
    <row r="59" spans="16:28" x14ac:dyDescent="0.25">
      <c r="P59" s="31"/>
      <c r="Q59" s="20" t="s">
        <v>42</v>
      </c>
      <c r="R59" s="13">
        <v>1</v>
      </c>
      <c r="S59" s="13">
        <v>2</v>
      </c>
      <c r="T59" s="12">
        <v>250000</v>
      </c>
      <c r="U59" s="14">
        <f t="shared" si="24"/>
        <v>500000</v>
      </c>
      <c r="W59" s="31"/>
      <c r="X59" s="20" t="s">
        <v>42</v>
      </c>
      <c r="Y59" s="13">
        <v>1</v>
      </c>
      <c r="Z59" s="13">
        <v>2</v>
      </c>
      <c r="AA59" s="12">
        <v>250000</v>
      </c>
      <c r="AB59" s="14">
        <f t="shared" si="25"/>
        <v>500000</v>
      </c>
    </row>
    <row r="60" spans="16:28" x14ac:dyDescent="0.25">
      <c r="P60" s="19"/>
      <c r="Q60" s="26"/>
      <c r="R60" s="16"/>
      <c r="S60" s="16"/>
      <c r="T60" s="15"/>
      <c r="U60" s="17"/>
      <c r="W60" s="19"/>
      <c r="X60" s="26"/>
      <c r="Y60" s="16"/>
      <c r="Z60" s="16"/>
      <c r="AA60" s="15"/>
      <c r="AB60" s="17"/>
    </row>
    <row r="61" spans="16:28" x14ac:dyDescent="0.25">
      <c r="P61" s="27"/>
      <c r="Q61" s="30" t="s">
        <v>33</v>
      </c>
      <c r="R61" s="29"/>
      <c r="S61" s="29"/>
      <c r="T61" s="28"/>
      <c r="U61" s="10">
        <f>SUM(U46:U59)</f>
        <v>3497200</v>
      </c>
      <c r="W61" s="27"/>
      <c r="X61" s="30" t="s">
        <v>33</v>
      </c>
      <c r="Y61" s="29"/>
      <c r="Z61" s="29"/>
      <c r="AA61" s="28"/>
      <c r="AB61" s="10">
        <f>SUM(AB46:AB59)</f>
        <v>1000000</v>
      </c>
    </row>
    <row r="63" spans="16:28" x14ac:dyDescent="0.25">
      <c r="P63" s="37" t="s">
        <v>38</v>
      </c>
      <c r="Q63" s="38"/>
      <c r="R63" s="38"/>
      <c r="S63" s="38"/>
      <c r="T63" s="38"/>
      <c r="U63" s="39"/>
      <c r="W63" s="37" t="s">
        <v>38</v>
      </c>
      <c r="X63" s="38"/>
      <c r="Y63" s="38"/>
      <c r="Z63" s="38"/>
      <c r="AA63" s="38"/>
      <c r="AB63" s="39"/>
    </row>
    <row r="64" spans="16:28" x14ac:dyDescent="0.25">
      <c r="P64" s="9" t="s">
        <v>23</v>
      </c>
      <c r="Q64" s="8" t="s">
        <v>24</v>
      </c>
      <c r="R64" s="7" t="s">
        <v>32</v>
      </c>
      <c r="S64" s="7" t="s">
        <v>5</v>
      </c>
      <c r="T64" s="9" t="s">
        <v>6</v>
      </c>
      <c r="U64" s="9" t="s">
        <v>7</v>
      </c>
      <c r="W64" s="9" t="s">
        <v>23</v>
      </c>
      <c r="X64" s="8" t="s">
        <v>24</v>
      </c>
      <c r="Y64" s="7" t="s">
        <v>32</v>
      </c>
      <c r="Z64" s="7" t="s">
        <v>5</v>
      </c>
      <c r="AA64" s="9" t="s">
        <v>6</v>
      </c>
      <c r="AB64" s="9" t="s">
        <v>7</v>
      </c>
    </row>
    <row r="65" spans="16:28" x14ac:dyDescent="0.25">
      <c r="P65" s="25">
        <v>1</v>
      </c>
      <c r="Q65" s="21" t="s">
        <v>4</v>
      </c>
      <c r="R65" s="22"/>
      <c r="S65" s="22"/>
      <c r="T65" s="23"/>
      <c r="U65" s="24"/>
      <c r="W65" s="25">
        <v>1</v>
      </c>
      <c r="X65" s="21" t="s">
        <v>4</v>
      </c>
      <c r="Y65" s="22"/>
      <c r="Z65" s="22"/>
      <c r="AA65" s="23"/>
      <c r="AB65" s="24"/>
    </row>
    <row r="66" spans="16:28" x14ac:dyDescent="0.25">
      <c r="P66" s="18"/>
      <c r="Q66" s="20" t="s">
        <v>25</v>
      </c>
      <c r="R66" s="13">
        <v>1</v>
      </c>
      <c r="S66" s="13">
        <v>3</v>
      </c>
      <c r="T66" s="12">
        <v>150000</v>
      </c>
      <c r="U66" s="14">
        <f t="shared" ref="U66:U68" si="26">R66*S66*T66</f>
        <v>450000</v>
      </c>
      <c r="W66" s="18"/>
      <c r="X66" s="20" t="s">
        <v>25</v>
      </c>
      <c r="Y66" s="13">
        <v>1</v>
      </c>
      <c r="Z66" s="13">
        <v>3</v>
      </c>
      <c r="AA66" s="12">
        <v>150000</v>
      </c>
      <c r="AB66" s="14">
        <f t="shared" ref="AB66:AB68" si="27">Y66*Z66*AA66</f>
        <v>450000</v>
      </c>
    </row>
    <row r="67" spans="16:28" x14ac:dyDescent="0.25">
      <c r="P67" s="18"/>
      <c r="Q67" s="20" t="s">
        <v>26</v>
      </c>
      <c r="R67" s="13">
        <v>1</v>
      </c>
      <c r="S67" s="13">
        <v>3</v>
      </c>
      <c r="T67" s="12">
        <v>150000</v>
      </c>
      <c r="U67" s="14">
        <f t="shared" si="26"/>
        <v>450000</v>
      </c>
      <c r="W67" s="18"/>
      <c r="X67" s="20" t="s">
        <v>26</v>
      </c>
      <c r="Y67" s="13">
        <v>1</v>
      </c>
      <c r="Z67" s="13">
        <v>3</v>
      </c>
      <c r="AA67" s="12">
        <v>150000</v>
      </c>
      <c r="AB67" s="14">
        <f t="shared" si="27"/>
        <v>450000</v>
      </c>
    </row>
    <row r="68" spans="16:28" x14ac:dyDescent="0.25">
      <c r="P68" s="18"/>
      <c r="Q68" s="20" t="s">
        <v>27</v>
      </c>
      <c r="R68" s="13">
        <v>0</v>
      </c>
      <c r="S68" s="13">
        <v>2</v>
      </c>
      <c r="T68" s="12">
        <v>100000</v>
      </c>
      <c r="U68" s="14">
        <f t="shared" si="26"/>
        <v>0</v>
      </c>
      <c r="W68" s="18"/>
      <c r="X68" s="20" t="s">
        <v>27</v>
      </c>
      <c r="Y68" s="13">
        <v>0</v>
      </c>
      <c r="Z68" s="13">
        <v>2</v>
      </c>
      <c r="AA68" s="12">
        <v>100000</v>
      </c>
      <c r="AB68" s="14">
        <f t="shared" si="27"/>
        <v>0</v>
      </c>
    </row>
    <row r="69" spans="16:28" x14ac:dyDescent="0.25">
      <c r="P69" s="25">
        <f>P65+1</f>
        <v>2</v>
      </c>
      <c r="Q69" s="21" t="s">
        <v>28</v>
      </c>
      <c r="R69" s="13"/>
      <c r="S69" s="13"/>
      <c r="T69" s="12"/>
      <c r="U69" s="14"/>
      <c r="W69" s="25">
        <f>W65+1</f>
        <v>2</v>
      </c>
      <c r="X69" s="21" t="s">
        <v>28</v>
      </c>
      <c r="Y69" s="13"/>
      <c r="Z69" s="13"/>
      <c r="AA69" s="12"/>
      <c r="AB69" s="14"/>
    </row>
    <row r="70" spans="16:28" x14ac:dyDescent="0.25">
      <c r="P70" s="18"/>
      <c r="Q70" s="20" t="s">
        <v>29</v>
      </c>
      <c r="R70" s="13">
        <v>1</v>
      </c>
      <c r="S70" s="13">
        <v>3</v>
      </c>
      <c r="T70" s="12">
        <v>50000</v>
      </c>
      <c r="U70" s="14">
        <f t="shared" ref="U70:U72" si="28">R70*S70*T70</f>
        <v>150000</v>
      </c>
      <c r="W70" s="18"/>
      <c r="X70" s="20" t="s">
        <v>29</v>
      </c>
      <c r="Y70" s="13">
        <v>1</v>
      </c>
      <c r="Z70" s="13">
        <v>3</v>
      </c>
      <c r="AA70" s="12">
        <v>50000</v>
      </c>
      <c r="AB70" s="14">
        <f t="shared" ref="AB70:AB72" si="29">Y70*Z70*AA70</f>
        <v>150000</v>
      </c>
    </row>
    <row r="71" spans="16:28" x14ac:dyDescent="0.25">
      <c r="P71" s="18"/>
      <c r="Q71" s="20" t="s">
        <v>30</v>
      </c>
      <c r="R71" s="13">
        <v>0</v>
      </c>
      <c r="S71" s="13">
        <v>2</v>
      </c>
      <c r="T71" s="12">
        <v>100000</v>
      </c>
      <c r="U71" s="14">
        <f t="shared" si="28"/>
        <v>0</v>
      </c>
      <c r="W71" s="18"/>
      <c r="X71" s="20" t="s">
        <v>30</v>
      </c>
      <c r="Y71" s="13">
        <v>0</v>
      </c>
      <c r="Z71" s="13">
        <v>2</v>
      </c>
      <c r="AA71" s="12">
        <v>100000</v>
      </c>
      <c r="AB71" s="14">
        <f t="shared" si="29"/>
        <v>0</v>
      </c>
    </row>
    <row r="72" spans="16:28" x14ac:dyDescent="0.25">
      <c r="P72" s="18"/>
      <c r="Q72" s="20" t="s">
        <v>34</v>
      </c>
      <c r="R72" s="13">
        <v>1</v>
      </c>
      <c r="S72" s="13">
        <v>3</v>
      </c>
      <c r="T72" s="12">
        <v>20000</v>
      </c>
      <c r="U72" s="14">
        <f t="shared" si="28"/>
        <v>60000</v>
      </c>
      <c r="W72" s="18"/>
      <c r="X72" s="20" t="s">
        <v>34</v>
      </c>
      <c r="Y72" s="13">
        <v>1</v>
      </c>
      <c r="Z72" s="13">
        <v>3</v>
      </c>
      <c r="AA72" s="12">
        <v>20000</v>
      </c>
      <c r="AB72" s="14">
        <f t="shared" si="29"/>
        <v>60000</v>
      </c>
    </row>
    <row r="73" spans="16:28" x14ac:dyDescent="0.25">
      <c r="P73" s="25">
        <v>3</v>
      </c>
      <c r="Q73" s="21" t="s">
        <v>35</v>
      </c>
      <c r="R73" s="13"/>
      <c r="S73" s="13"/>
      <c r="T73" s="12"/>
      <c r="U73" s="14"/>
      <c r="W73" s="25">
        <v>3</v>
      </c>
      <c r="X73" s="21" t="s">
        <v>35</v>
      </c>
      <c r="Y73" s="13"/>
      <c r="Z73" s="13"/>
      <c r="AA73" s="12"/>
      <c r="AB73" s="14"/>
    </row>
    <row r="74" spans="16:28" x14ac:dyDescent="0.25">
      <c r="P74" s="31"/>
      <c r="Q74" s="20" t="s">
        <v>36</v>
      </c>
      <c r="R74" s="13">
        <v>1</v>
      </c>
      <c r="S74" s="13">
        <v>1</v>
      </c>
      <c r="T74" s="12">
        <v>50000</v>
      </c>
      <c r="U74" s="14">
        <f t="shared" ref="U74:U75" si="30">R74*S74*T74</f>
        <v>50000</v>
      </c>
      <c r="W74" s="31"/>
      <c r="X74" s="20" t="s">
        <v>36</v>
      </c>
      <c r="Y74" s="13">
        <v>1</v>
      </c>
      <c r="Z74" s="13">
        <v>1</v>
      </c>
      <c r="AA74" s="12">
        <v>50000</v>
      </c>
      <c r="AB74" s="14">
        <f t="shared" ref="AB74:AB75" si="31">Y74*Z74*AA74</f>
        <v>50000</v>
      </c>
    </row>
    <row r="75" spans="16:28" x14ac:dyDescent="0.25">
      <c r="P75" s="31"/>
      <c r="Q75" s="20" t="s">
        <v>37</v>
      </c>
      <c r="R75" s="13">
        <v>0</v>
      </c>
      <c r="S75" s="13">
        <v>1</v>
      </c>
      <c r="T75" s="12">
        <v>150000</v>
      </c>
      <c r="U75" s="14">
        <f t="shared" si="30"/>
        <v>0</v>
      </c>
      <c r="W75" s="31"/>
      <c r="X75" s="20" t="s">
        <v>37</v>
      </c>
      <c r="Y75" s="13">
        <v>0</v>
      </c>
      <c r="Z75" s="13">
        <v>1</v>
      </c>
      <c r="AA75" s="12">
        <v>150000</v>
      </c>
      <c r="AB75" s="14">
        <f t="shared" si="31"/>
        <v>0</v>
      </c>
    </row>
    <row r="76" spans="16:28" x14ac:dyDescent="0.25">
      <c r="P76" s="18"/>
      <c r="Q76" s="20"/>
      <c r="R76" s="13"/>
      <c r="S76" s="13"/>
      <c r="T76" s="12"/>
      <c r="U76" s="14"/>
      <c r="W76" s="18"/>
      <c r="X76" s="20"/>
      <c r="Y76" s="13"/>
      <c r="Z76" s="13"/>
      <c r="AA76" s="12"/>
      <c r="AB76" s="14"/>
    </row>
    <row r="77" spans="16:28" x14ac:dyDescent="0.25">
      <c r="P77" s="27"/>
      <c r="Q77" s="30" t="s">
        <v>33</v>
      </c>
      <c r="R77" s="29"/>
      <c r="S77" s="29"/>
      <c r="T77" s="28"/>
      <c r="U77" s="10">
        <f>SUM(U66:U75)</f>
        <v>1160000</v>
      </c>
      <c r="W77" s="27"/>
      <c r="X77" s="30" t="s">
        <v>33</v>
      </c>
      <c r="Y77" s="29"/>
      <c r="Z77" s="29"/>
      <c r="AA77" s="28"/>
      <c r="AB77" s="10">
        <f>SUM(AB66:AB75)</f>
        <v>1160000</v>
      </c>
    </row>
    <row r="79" spans="16:28" x14ac:dyDescent="0.25">
      <c r="P79" s="27"/>
      <c r="Q79" s="30" t="s">
        <v>33</v>
      </c>
      <c r="R79" s="29"/>
      <c r="S79" s="29"/>
      <c r="T79" s="28"/>
      <c r="U79" s="10" t="e">
        <f>U21+#REF!+#REF!+U77</f>
        <v>#REF!</v>
      </c>
      <c r="W79" s="27"/>
      <c r="X79" s="30" t="s">
        <v>33</v>
      </c>
      <c r="Y79" s="29"/>
      <c r="Z79" s="29"/>
      <c r="AA79" s="28"/>
      <c r="AB79" s="10" t="e">
        <f>AB21+#REF!+#REF!+AB77</f>
        <v>#REF!</v>
      </c>
    </row>
    <row r="83" spans="21:28" x14ac:dyDescent="0.25">
      <c r="U83" s="3"/>
      <c r="AB83" s="3"/>
    </row>
    <row r="85" spans="21:28" x14ac:dyDescent="0.25">
      <c r="U85" s="3"/>
      <c r="AB85" s="3"/>
    </row>
  </sheetData>
  <mergeCells count="8">
    <mergeCell ref="P2:U2"/>
    <mergeCell ref="P23:U23"/>
    <mergeCell ref="P43:U43"/>
    <mergeCell ref="P63:U63"/>
    <mergeCell ref="W2:AB2"/>
    <mergeCell ref="W23:AB23"/>
    <mergeCell ref="W43:AB43"/>
    <mergeCell ref="W63:AB63"/>
  </mergeCells>
  <dataValidations disablePrompts="1" count="1">
    <dataValidation type="list" allowBlank="1" showInputMessage="1" showErrorMessage="1" sqref="D7:D2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ADI</cp:lastModifiedBy>
  <cp:lastPrinted>2021-03-25T06:16:26Z</cp:lastPrinted>
  <dcterms:created xsi:type="dcterms:W3CDTF">2021-02-01T08:26:21Z</dcterms:created>
  <dcterms:modified xsi:type="dcterms:W3CDTF">2021-12-09T04:16:44Z</dcterms:modified>
</cp:coreProperties>
</file>