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2\23. PT Humpuss Intermoda Transportasi Tbk\Admin\"/>
    </mc:Choice>
  </mc:AlternateContent>
  <bookViews>
    <workbookView xWindow="0" yWindow="0" windowWidth="28800" windowHeight="12432"/>
  </bookViews>
  <sheets>
    <sheet name="Sheet1" sheetId="1" r:id="rId1"/>
  </sheets>
  <definedNames>
    <definedName name="_xlnm.Print_Area" localSheetId="0">Sheet1!$P$1:$U$20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1" l="1"/>
  <c r="T33" i="1" l="1"/>
  <c r="AA13" i="1"/>
  <c r="AB74" i="1" l="1"/>
  <c r="AB73" i="1"/>
  <c r="AB71" i="1"/>
  <c r="AB70" i="1"/>
  <c r="AB69" i="1"/>
  <c r="W68" i="1"/>
  <c r="AB67" i="1"/>
  <c r="AB66" i="1"/>
  <c r="AB65" i="1"/>
  <c r="AB76" i="1" s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20" i="1" l="1"/>
  <c r="AB78" i="1" s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<sst xmlns="http://schemas.openxmlformats.org/spreadsheetml/2006/main" count="242" uniqueCount="51">
  <si>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</si>
  <si>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</si>
  <si>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</si>
  <si>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</si>
  <si>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</si>
  <si>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</si>
  <si>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</si>
  <si>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</si>
  <si>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</si>
  <si>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</si>
  <si>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</si>
  <si>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</si>
  <si>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</si>
  <si>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</si>
  <si>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</si>
  <si>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</si>
  <si>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</si>
  <si>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</si>
  <si>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</si>
  <si>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</si>
  <si>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</si>
  <si>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</si>
  <si>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</si>
  <si>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</si>
  <si>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</si>
  <si>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</si>
  <si>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</si>
  <si>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</si>
  <si>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</si>
  <si>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</si>
  <si>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</si>
  <si>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</si>
  <si>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</si>
  <si>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</si>
  <si>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</si>
  <si>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</si>
  <si>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</si>
  <si>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</si>
  <si>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</si>
  <si>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</si>
  <si>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</si>
  <si>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</si>
  <si>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</si>
  <si>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</si>
  <si>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</si>
  <si>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</si>
  <si>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</si>
  <si>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</si>
  <si>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</si>
  <si>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</si>
  <si>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PT. HUMPUSS INTERMODA TRANSPORTASI,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</si>
</sst>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4"/>
  <sheetViews>
    <sheetView showGridLines="0" tabSelected="1" view="pageBreakPreview" zoomScale="85" zoomScaleNormal="80" zoomScaleSheetLayoutView="85" workbookViewId="0">
      <selection activeCell="P22" sqref="P22:U22"/>
    </sheetView>
  </sheetViews>
  <sheetFormatPr defaultColWidth="9.109375" defaultRowHeight="14.4" outlineLevelCol="1" x14ac:dyDescent="0.3"/>
  <cols>
    <col min="1" max="1" width="12.5546875" style="1" bestFit="1" customWidth="1"/>
    <col min="2" max="2" width="0" style="1" hidden="1" customWidth="1"/>
    <col min="3" max="3" width="3.5546875" style="2" hidden="1" customWidth="1" outlineLevel="1"/>
    <col min="4" max="4" width="19.44140625" style="1" hidden="1" customWidth="1" outlineLevel="1"/>
    <col min="5" max="7" width="16.33203125" style="1" hidden="1" customWidth="1" outlineLevel="1"/>
    <col min="8" max="8" width="12.88671875" style="1" hidden="1" customWidth="1" outlineLevel="1"/>
    <col min="9" max="9" width="13.109375" style="1" hidden="1" customWidth="1" outlineLevel="1"/>
    <col min="10" max="11" width="11.33203125" style="1" hidden="1" customWidth="1" outlineLevel="1"/>
    <col min="12" max="12" width="9.5546875" style="1" hidden="1" customWidth="1" outlineLevel="1"/>
    <col min="13" max="13" width="12.33203125" style="1" hidden="1" customWidth="1" outlineLevel="1"/>
    <col min="14" max="14" width="12.33203125" style="1" hidden="1" customWidth="1" collapsed="1"/>
    <col min="15" max="15" width="8.109375" style="1" customWidth="1"/>
    <col min="16" max="16" width="4.44140625" style="1" customWidth="1"/>
    <col min="17" max="17" width="31.88671875" style="1" bestFit="1" customWidth="1"/>
    <col min="18" max="19" width="14.44140625" style="2" customWidth="1"/>
    <col min="20" max="21" width="14.44140625" style="1" customWidth="1"/>
    <col min="22" max="22" width="9.109375" style="1"/>
    <col min="23" max="23" width="4.44140625" style="1" customWidth="1"/>
    <col min="24" max="24" width="31.88671875" style="1" bestFit="1" customWidth="1"/>
    <col min="25" max="26" width="14.44140625" style="2" customWidth="1"/>
    <col min="27" max="28" width="14.44140625" style="1" customWidth="1"/>
    <col min="29" max="16384" width="9.109375" style="1"/>
  </cols>
  <sheetData>
    <row r="2" spans="1:28" x14ac:dyDescent="0.3">
      <c r="K2" s="6">
        <v>0.2</v>
      </c>
      <c r="L2" s="6">
        <v>0.1</v>
      </c>
      <c r="M2" s="5"/>
      <c r="N2" s="5"/>
      <c r="P2" s="37" t="s">
        <v>50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3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3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3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2</v>
      </c>
      <c r="S5" s="13">
        <v>2</v>
      </c>
      <c r="T5" s="12">
        <v>130000</v>
      </c>
      <c r="U5" s="14">
        <f t="shared" ref="U5:U7" si="3">R5*S5*T5</f>
        <v>520000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3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0</v>
      </c>
      <c r="T6" s="12">
        <v>0</v>
      </c>
      <c r="U6" s="14">
        <f t="shared" si="3"/>
        <v>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3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2</v>
      </c>
      <c r="T7" s="12">
        <v>50000</v>
      </c>
      <c r="U7" s="14">
        <f t="shared" si="3"/>
        <v>100000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3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3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400000</v>
      </c>
      <c r="U9" s="14">
        <f t="shared" ref="U9:U14" si="6">R9*S9*T9</f>
        <v>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3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2</v>
      </c>
      <c r="T10" s="36">
        <v>829914</v>
      </c>
      <c r="U10" s="14">
        <f t="shared" ref="U10:U11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3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0</v>
      </c>
      <c r="S11" s="13">
        <v>2</v>
      </c>
      <c r="T11" s="12">
        <v>500000</v>
      </c>
      <c r="U11" s="14">
        <f t="shared" si="8"/>
        <v>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3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40</v>
      </c>
      <c r="R12" s="13">
        <v>0</v>
      </c>
      <c r="S12" s="13">
        <v>2</v>
      </c>
      <c r="T12" s="12">
        <v>500000</v>
      </c>
      <c r="U12" s="14">
        <f t="shared" si="6"/>
        <v>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3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2</v>
      </c>
      <c r="T13" s="12">
        <v>100000</v>
      </c>
      <c r="U13" s="14">
        <f t="shared" si="6"/>
        <v>200000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3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1</v>
      </c>
      <c r="S14" s="13">
        <v>2</v>
      </c>
      <c r="T14" s="12">
        <v>50000</v>
      </c>
      <c r="U14" s="14">
        <f t="shared" si="6"/>
        <v>100000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3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1</v>
      </c>
      <c r="T15" s="12">
        <v>75000</v>
      </c>
      <c r="U15" s="14">
        <f t="shared" ref="U15" si="9">R15*S15*T15</f>
        <v>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3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3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36</v>
      </c>
      <c r="R17" s="13">
        <v>0</v>
      </c>
      <c r="S17" s="13">
        <v>0</v>
      </c>
      <c r="T17" s="12">
        <v>50000</v>
      </c>
      <c r="U17" s="14">
        <f t="shared" ref="U17" si="10">R17*S17*T17</f>
        <v>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3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42</v>
      </c>
      <c r="R18" s="13">
        <v>0</v>
      </c>
      <c r="S18" s="13">
        <v>0</v>
      </c>
      <c r="T18" s="12">
        <f>300000</f>
        <v>300000</v>
      </c>
      <c r="U18" s="14">
        <f t="shared" ref="U18" si="12">R18*S18*T18</f>
        <v>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3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3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920000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3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3">
      <c r="C22" s="2">
        <f t="shared" si="5"/>
        <v>19</v>
      </c>
      <c r="P22" s="37" t="s">
        <v>47</v>
      </c>
      <c r="Q22" s="38"/>
      <c r="R22" s="38"/>
      <c r="S22" s="38"/>
      <c r="T22" s="38"/>
      <c r="U22" s="39"/>
      <c r="W22" s="37" t="s">
        <v>48</v>
      </c>
      <c r="X22" s="38"/>
      <c r="Y22" s="38"/>
      <c r="Z22" s="38"/>
      <c r="AA22" s="38"/>
      <c r="AB22" s="39"/>
    </row>
    <row r="23" spans="3:28" x14ac:dyDescent="0.3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3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3">
      <c r="C25" s="2">
        <f t="shared" si="5"/>
        <v>22</v>
      </c>
      <c r="P25" s="18"/>
      <c r="Q25" s="20" t="s">
        <v>25</v>
      </c>
      <c r="R25" s="13">
        <v>1</v>
      </c>
      <c r="S25" s="13">
        <v>3</v>
      </c>
      <c r="T25" s="12">
        <v>200000</v>
      </c>
      <c r="U25" s="14">
        <f t="shared" ref="U25:U27" si="13">R25*S25*T25</f>
        <v>600000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3">
      <c r="C26" s="2">
        <f t="shared" si="5"/>
        <v>23</v>
      </c>
      <c r="H26" s="1">
        <v>7000000</v>
      </c>
      <c r="P26" s="18"/>
      <c r="Q26" s="20" t="s">
        <v>26</v>
      </c>
      <c r="R26" s="13">
        <v>1</v>
      </c>
      <c r="S26" s="13">
        <v>3</v>
      </c>
      <c r="T26" s="12">
        <v>150000</v>
      </c>
      <c r="U26" s="14">
        <f t="shared" si="13"/>
        <v>450000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3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3</v>
      </c>
      <c r="T27" s="12">
        <v>50000</v>
      </c>
      <c r="U27" s="14">
        <f t="shared" si="13"/>
        <v>150000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3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3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0</v>
      </c>
      <c r="S29" s="13">
        <v>1</v>
      </c>
      <c r="T29" s="12">
        <v>400000</v>
      </c>
      <c r="U29" s="14">
        <f t="shared" ref="U29:U35" si="15">R29*S29*T29</f>
        <v>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6">Y29*Z29*AA29</f>
        <v>400000</v>
      </c>
    </row>
    <row r="30" spans="3:28" x14ac:dyDescent="0.3">
      <c r="H30" s="1">
        <f>H29*1.1</f>
        <v>18700000</v>
      </c>
      <c r="P30" s="25"/>
      <c r="Q30" s="20" t="s">
        <v>43</v>
      </c>
      <c r="R30" s="13">
        <v>0</v>
      </c>
      <c r="S30" s="13">
        <v>2</v>
      </c>
      <c r="T30" s="36">
        <v>581700</v>
      </c>
      <c r="U30" s="14">
        <f t="shared" si="15"/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6"/>
        <v>1431800</v>
      </c>
    </row>
    <row r="31" spans="3:28" x14ac:dyDescent="0.3">
      <c r="P31" s="25"/>
      <c r="Q31" s="20" t="s">
        <v>44</v>
      </c>
      <c r="R31" s="13">
        <v>0</v>
      </c>
      <c r="S31" s="13">
        <v>2</v>
      </c>
      <c r="T31" s="12">
        <v>500000</v>
      </c>
      <c r="U31" s="14">
        <f t="shared" si="15"/>
        <v>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6"/>
        <v>500000</v>
      </c>
    </row>
    <row r="32" spans="3:28" x14ac:dyDescent="0.3">
      <c r="P32" s="25"/>
      <c r="Q32" s="20" t="s">
        <v>40</v>
      </c>
      <c r="R32" s="13">
        <v>0</v>
      </c>
      <c r="S32" s="13">
        <v>1</v>
      </c>
      <c r="T32" s="12">
        <v>500000</v>
      </c>
      <c r="U32" s="14">
        <f t="shared" si="15"/>
        <v>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6"/>
        <v>500000</v>
      </c>
    </row>
    <row r="33" spans="16:28" x14ac:dyDescent="0.3">
      <c r="P33" s="18"/>
      <c r="Q33" s="20" t="s">
        <v>29</v>
      </c>
      <c r="R33" s="13">
        <v>1</v>
      </c>
      <c r="S33" s="13">
        <v>3</v>
      </c>
      <c r="T33" s="12">
        <f>100000</f>
        <v>100000</v>
      </c>
      <c r="U33" s="14">
        <f t="shared" si="15"/>
        <v>300000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6"/>
        <v>150000</v>
      </c>
    </row>
    <row r="34" spans="16:28" x14ac:dyDescent="0.3">
      <c r="P34" s="18"/>
      <c r="Q34" s="20" t="s">
        <v>31</v>
      </c>
      <c r="R34" s="13">
        <v>1</v>
      </c>
      <c r="S34" s="13">
        <v>3</v>
      </c>
      <c r="T34" s="12">
        <v>25000</v>
      </c>
      <c r="U34" s="14">
        <f t="shared" si="15"/>
        <v>75000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6"/>
        <v>25000</v>
      </c>
    </row>
    <row r="35" spans="16:28" x14ac:dyDescent="0.3">
      <c r="P35" s="35"/>
      <c r="Q35" s="20" t="s">
        <v>41</v>
      </c>
      <c r="R35" s="13">
        <v>0</v>
      </c>
      <c r="S35" s="13">
        <v>1</v>
      </c>
      <c r="T35" s="12">
        <v>75000</v>
      </c>
      <c r="U35" s="14">
        <f t="shared" si="15"/>
        <v>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3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3">
      <c r="P37" s="31"/>
      <c r="Q37" s="20" t="s">
        <v>36</v>
      </c>
      <c r="R37" s="13">
        <v>1</v>
      </c>
      <c r="S37" s="13">
        <v>1</v>
      </c>
      <c r="T37" s="12">
        <v>50000</v>
      </c>
      <c r="U37" s="14">
        <f t="shared" ref="U37:U38" si="17">R37*S37*T37</f>
        <v>50000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3">
      <c r="P38" s="31"/>
      <c r="Q38" s="20" t="s">
        <v>42</v>
      </c>
      <c r="R38" s="13">
        <v>2</v>
      </c>
      <c r="S38" s="13">
        <v>1</v>
      </c>
      <c r="T38" s="12">
        <v>250000</v>
      </c>
      <c r="U38" s="14">
        <f t="shared" si="17"/>
        <v>500000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3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3">
      <c r="P40" s="27"/>
      <c r="Q40" s="30" t="s">
        <v>33</v>
      </c>
      <c r="R40" s="29"/>
      <c r="S40" s="29"/>
      <c r="T40" s="28"/>
      <c r="U40" s="10">
        <f>SUM(U25:U38)</f>
        <v>2125000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3">
      <c r="U41" s="3"/>
      <c r="AB41" s="3"/>
    </row>
    <row r="42" spans="16:28" x14ac:dyDescent="0.3">
      <c r="P42" s="37" t="s">
        <v>49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3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3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3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3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3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3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3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3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3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3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3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3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3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3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3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3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3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3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3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3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3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3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3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3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3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3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3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3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3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3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3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3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3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3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3">
      <c r="U82" s="3"/>
      <c r="AB82" s="3"/>
    </row>
    <row r="84" spans="21:28" x14ac:dyDescent="0.3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AJI</cp:lastModifiedBy>
  <cp:lastPrinted>2022-01-24T01:32:46Z</cp:lastPrinted>
  <dcterms:created xsi:type="dcterms:W3CDTF">2021-02-01T08:26:21Z</dcterms:created>
  <dcterms:modified xsi:type="dcterms:W3CDTF">2022-03-01T10:09:39Z</dcterms:modified>
</cp:coreProperties>
</file>