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KI\Pictures\PT. Ashfri Putralora (Palembang)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Sheet1!$P$1:$U$18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U18" i="1" s="1"/>
  <c r="T5" i="1"/>
  <c r="U11" i="1" l="1"/>
  <c r="U8" i="1"/>
  <c r="U6" i="1"/>
  <c r="U5" i="1"/>
  <c r="T31" i="1" l="1"/>
  <c r="AA12" i="1"/>
  <c r="AB72" i="1" l="1"/>
  <c r="AB71" i="1"/>
  <c r="AB69" i="1"/>
  <c r="AB68" i="1"/>
  <c r="AB67" i="1"/>
  <c r="W66" i="1"/>
  <c r="AB65" i="1"/>
  <c r="AB64" i="1"/>
  <c r="AB63" i="1"/>
  <c r="AB56" i="1"/>
  <c r="AB55" i="1"/>
  <c r="AB53" i="1"/>
  <c r="AB52" i="1"/>
  <c r="AB51" i="1"/>
  <c r="AB50" i="1"/>
  <c r="AB49" i="1"/>
  <c r="AB48" i="1"/>
  <c r="AB47" i="1"/>
  <c r="W46" i="1"/>
  <c r="AB45" i="1"/>
  <c r="AB44" i="1"/>
  <c r="AB43" i="1"/>
  <c r="AB36" i="1"/>
  <c r="AB35" i="1"/>
  <c r="AB33" i="1"/>
  <c r="AB32" i="1"/>
  <c r="AB31" i="1"/>
  <c r="AB30" i="1"/>
  <c r="AB29" i="1"/>
  <c r="AB28" i="1"/>
  <c r="AB27" i="1"/>
  <c r="W26" i="1"/>
  <c r="AB25" i="1"/>
  <c r="AB24" i="1"/>
  <c r="AB23" i="1"/>
  <c r="AB16" i="1"/>
  <c r="AB14" i="1"/>
  <c r="AB13" i="1"/>
  <c r="AB12" i="1"/>
  <c r="AB11" i="1"/>
  <c r="AB10" i="1"/>
  <c r="AB9" i="1"/>
  <c r="AB8" i="1"/>
  <c r="W7" i="1"/>
  <c r="AB6" i="1"/>
  <c r="AB5" i="1"/>
  <c r="AB74" i="1" l="1"/>
  <c r="AB18" i="1"/>
  <c r="AB38" i="1"/>
  <c r="AB58" i="1"/>
  <c r="AB76" i="1" l="1"/>
  <c r="U36" i="1"/>
  <c r="U35" i="1"/>
  <c r="U33" i="1"/>
  <c r="U32" i="1"/>
  <c r="U31" i="1"/>
  <c r="U30" i="1"/>
  <c r="U29" i="1"/>
  <c r="U28" i="1"/>
  <c r="U27" i="1"/>
  <c r="P26" i="1"/>
  <c r="U25" i="1"/>
  <c r="U24" i="1"/>
  <c r="U23" i="1"/>
  <c r="U38" i="1" l="1"/>
  <c r="U56" i="1" l="1"/>
  <c r="U55" i="1"/>
  <c r="U53" i="1"/>
  <c r="U52" i="1"/>
  <c r="U51" i="1"/>
  <c r="U50" i="1"/>
  <c r="U49" i="1"/>
  <c r="U48" i="1"/>
  <c r="U47" i="1"/>
  <c r="P46" i="1"/>
  <c r="U45" i="1"/>
  <c r="U44" i="1"/>
  <c r="U43" i="1"/>
  <c r="U58" i="1" l="1"/>
  <c r="U10" i="1"/>
  <c r="U9" i="1"/>
  <c r="U14" i="1"/>
  <c r="U72" i="1" l="1"/>
  <c r="U71" i="1"/>
  <c r="U69" i="1"/>
  <c r="U68" i="1"/>
  <c r="U67" i="1"/>
  <c r="P66" i="1"/>
  <c r="U65" i="1"/>
  <c r="U64" i="1"/>
  <c r="U63" i="1"/>
  <c r="U12" i="1"/>
  <c r="P7" i="1"/>
  <c r="U74" i="1" l="1"/>
  <c r="H27" i="1" l="1"/>
  <c r="H28" i="1" s="1"/>
  <c r="M27" i="1" l="1"/>
  <c r="K19" i="1"/>
  <c r="L19" i="1" s="1"/>
  <c r="M19" i="1" s="1"/>
  <c r="K18" i="1"/>
  <c r="L18" i="1" s="1"/>
  <c r="K17" i="1"/>
  <c r="L17" i="1" s="1"/>
  <c r="K16" i="1"/>
  <c r="L16" i="1" s="1"/>
  <c r="M16" i="1" s="1"/>
  <c r="K15" i="1"/>
  <c r="L15" i="1" s="1"/>
  <c r="K14" i="1"/>
  <c r="L14" i="1" s="1"/>
  <c r="K13" i="1"/>
  <c r="L13" i="1" s="1"/>
  <c r="K12" i="1"/>
  <c r="L12" i="1" s="1"/>
  <c r="M12" i="1" s="1"/>
  <c r="K11" i="1"/>
  <c r="L11" i="1" s="1"/>
  <c r="K10" i="1"/>
  <c r="L10" i="1" s="1"/>
  <c r="K9" i="1"/>
  <c r="L9" i="1" s="1"/>
  <c r="K8" i="1"/>
  <c r="L8" i="1" s="1"/>
  <c r="M8" i="1" s="1"/>
  <c r="K7" i="1"/>
  <c r="L7" i="1" s="1"/>
  <c r="K6" i="1"/>
  <c r="L6" i="1" s="1"/>
  <c r="K5" i="1"/>
  <c r="L5" i="1" s="1"/>
  <c r="M5" i="1" s="1"/>
  <c r="K4" i="1"/>
  <c r="L4" i="1" s="1"/>
  <c r="M4" i="1" l="1"/>
  <c r="M6" i="1"/>
  <c r="M13" i="1"/>
  <c r="M9" i="1"/>
  <c r="M10" i="1"/>
  <c r="M14" i="1"/>
  <c r="M17" i="1"/>
  <c r="M7" i="1"/>
  <c r="M11" i="1"/>
  <c r="M15" i="1"/>
  <c r="M18" i="1"/>
  <c r="M25" i="1" l="1"/>
  <c r="U13" i="1" l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l="1"/>
  <c r="C18" i="1" s="1"/>
  <c r="C19" i="1" s="1"/>
  <c r="C20" i="1" s="1"/>
  <c r="C21" i="1" s="1"/>
  <c r="C22" i="1" s="1"/>
  <c r="C23" i="1" s="1"/>
  <c r="C24" i="1" s="1"/>
  <c r="U76" i="1"/>
</calcChain>
</file>

<file path=xl/sharedStrings.xml><?xml version="1.0" encoding="utf-8"?>
<sst xmlns="http://schemas.openxmlformats.org/spreadsheetml/2006/main" count="232" uniqueCount="52">
  <si>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</si>
  <si>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</si>
  <si>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</si>
  <si>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</si>
  <si>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</si>
  <si>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</si>
  <si>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</si>
  <si>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</si>
  <si>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</si>
  <si>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</si>
  <si>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</si>
  <si>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</si>
  <si>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</si>
  <si>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</si>
  <si>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</si>
  <si>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</si>
  <si>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</si>
  <si>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</si>
  <si>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</si>
  <si>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</si>
  <si>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</si>
  <si>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</si>
  <si>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</si>
  <si>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</si>
  <si>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</si>
  <si>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</si>
  <si>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</si>
  <si>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</si>
  <si>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</si>
  <si>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</si>
  <si>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</si>
  <si>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</si>
  <si>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</si>
  <si>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</si>
  <si>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</si>
  <si>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</si>
  <si>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</si>
  <si>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</si>
  <si>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</si>
  <si>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</si>
  <si>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</si>
  <si>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</si>
  <si>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</si>
  <si>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</si>
  <si>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</si>
  <si>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</si>
  <si>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</si>
  <si>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</si>
  <si>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</si>
  <si>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PT. Ashfri Putralora (Palembang)</t>
  </si>
  <si>
    <t>- RMK/SPV</t>
  </si>
  <si>
    <t>Komunikasi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</si>
</sst>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2"/>
  <sheetViews>
    <sheetView showGridLines="0" tabSelected="1" view="pageBreakPreview" zoomScale="85" zoomScaleNormal="80" zoomScaleSheetLayoutView="85" workbookViewId="0">
      <selection activeCell="S10" sqref="S10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49</v>
      </c>
      <c r="Q2" s="38"/>
      <c r="R2" s="38"/>
      <c r="S2" s="38"/>
      <c r="T2" s="38"/>
      <c r="U2" s="39"/>
      <c r="W2" s="37" t="s">
        <v>45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21</v>
      </c>
      <c r="M3" s="3" t="s">
        <v>7</v>
      </c>
      <c r="P3" s="9" t="s">
        <v>22</v>
      </c>
      <c r="Q3" s="8" t="s">
        <v>23</v>
      </c>
      <c r="R3" s="7" t="s">
        <v>31</v>
      </c>
      <c r="S3" s="7" t="s">
        <v>5</v>
      </c>
      <c r="T3" s="9" t="s">
        <v>6</v>
      </c>
      <c r="U3" s="9" t="s">
        <v>7</v>
      </c>
      <c r="W3" s="9" t="s">
        <v>22</v>
      </c>
      <c r="X3" s="8" t="s">
        <v>23</v>
      </c>
      <c r="Y3" s="7" t="s">
        <v>31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19" si="0">J5*(1-$K$2)</f>
        <v>3960000</v>
      </c>
      <c r="L5" s="1">
        <f t="shared" ref="L5:L19" si="1">K5*L$2</f>
        <v>396000</v>
      </c>
      <c r="M5" s="1">
        <f t="shared" ref="M5:M19" si="2">K5+L5</f>
        <v>4356000</v>
      </c>
      <c r="P5" s="18"/>
      <c r="Q5" s="20" t="s">
        <v>50</v>
      </c>
      <c r="R5" s="13">
        <v>1</v>
      </c>
      <c r="S5" s="13">
        <v>2</v>
      </c>
      <c r="T5" s="12">
        <f>T6*0.2</f>
        <v>30000</v>
      </c>
      <c r="U5" s="14">
        <f>R5*S5*T5</f>
        <v>60000</v>
      </c>
      <c r="W5" s="18"/>
      <c r="X5" s="20" t="s">
        <v>24</v>
      </c>
      <c r="Y5" s="13">
        <v>1</v>
      </c>
      <c r="Z5" s="13">
        <v>3</v>
      </c>
      <c r="AA5" s="12">
        <v>200000</v>
      </c>
      <c r="AB5" s="14">
        <f t="shared" ref="AB5:AB6" si="3">Y5*Z5*AA5</f>
        <v>600000</v>
      </c>
    </row>
    <row r="6" spans="1:28" x14ac:dyDescent="0.25">
      <c r="C6" s="2">
        <f t="shared" ref="C6:C24" si="4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25</v>
      </c>
      <c r="R6" s="13">
        <v>1</v>
      </c>
      <c r="S6" s="13">
        <v>2</v>
      </c>
      <c r="T6" s="12">
        <v>150000</v>
      </c>
      <c r="U6" s="14">
        <f>R6*S6*T6</f>
        <v>300000</v>
      </c>
      <c r="W6" s="18"/>
      <c r="X6" s="20" t="s">
        <v>25</v>
      </c>
      <c r="Y6" s="13">
        <v>0</v>
      </c>
      <c r="Z6" s="13">
        <v>3</v>
      </c>
      <c r="AA6" s="12">
        <v>150000</v>
      </c>
      <c r="AB6" s="14">
        <f t="shared" si="3"/>
        <v>0</v>
      </c>
    </row>
    <row r="7" spans="1:28" x14ac:dyDescent="0.25">
      <c r="C7" s="2" t="e">
        <f>#REF!+1</f>
        <v>#REF!</v>
      </c>
      <c r="D7" s="1" t="s">
        <v>19</v>
      </c>
      <c r="E7" s="1">
        <v>198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25">
        <f>P4+1</f>
        <v>2</v>
      </c>
      <c r="Q7" s="21" t="s">
        <v>27</v>
      </c>
      <c r="R7" s="13"/>
      <c r="S7" s="13"/>
      <c r="T7" s="12"/>
      <c r="U7" s="14"/>
      <c r="W7" s="25">
        <f>W4+1</f>
        <v>2</v>
      </c>
      <c r="X7" s="21" t="s">
        <v>27</v>
      </c>
      <c r="Y7" s="13"/>
      <c r="Z7" s="13"/>
      <c r="AA7" s="12"/>
      <c r="AB7" s="14"/>
    </row>
    <row r="8" spans="1:28" x14ac:dyDescent="0.25">
      <c r="C8" s="2" t="e">
        <f t="shared" si="4"/>
        <v>#REF!</v>
      </c>
      <c r="D8" s="1" t="s">
        <v>10</v>
      </c>
      <c r="H8" s="1" t="s">
        <v>20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/>
      <c r="Q8" s="20" t="s">
        <v>38</v>
      </c>
      <c r="R8" s="13">
        <v>1</v>
      </c>
      <c r="S8" s="13">
        <v>0</v>
      </c>
      <c r="T8" s="12">
        <v>400000</v>
      </c>
      <c r="U8" s="14">
        <f>T8</f>
        <v>400000</v>
      </c>
      <c r="W8" s="25"/>
      <c r="X8" s="20" t="s">
        <v>38</v>
      </c>
      <c r="Y8" s="13">
        <v>1</v>
      </c>
      <c r="Z8" s="13">
        <v>1</v>
      </c>
      <c r="AA8" s="12">
        <v>400000</v>
      </c>
      <c r="AB8" s="14">
        <f t="shared" ref="AB8:AB14" si="5">Y8*Z8*AA8</f>
        <v>400000</v>
      </c>
    </row>
    <row r="9" spans="1:28" x14ac:dyDescent="0.25">
      <c r="C9" s="2" t="e">
        <f t="shared" si="4"/>
        <v>#REF!</v>
      </c>
      <c r="D9" s="1" t="s">
        <v>10</v>
      </c>
      <c r="H9" s="1" t="s">
        <v>9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42</v>
      </c>
      <c r="R9" s="13">
        <v>1</v>
      </c>
      <c r="S9" s="13">
        <v>2</v>
      </c>
      <c r="T9" s="36">
        <v>750000</v>
      </c>
      <c r="U9" s="14">
        <f t="shared" ref="U9:U10" si="6">R9*S9*T9</f>
        <v>1500000</v>
      </c>
      <c r="W9" s="25"/>
      <c r="X9" s="20" t="s">
        <v>42</v>
      </c>
      <c r="Y9" s="13">
        <v>1</v>
      </c>
      <c r="Z9" s="13">
        <v>2</v>
      </c>
      <c r="AA9" s="36">
        <v>539900</v>
      </c>
      <c r="AB9" s="14">
        <f t="shared" si="5"/>
        <v>1079800</v>
      </c>
    </row>
    <row r="10" spans="1:28" x14ac:dyDescent="0.25">
      <c r="C10" s="2" t="e">
        <f t="shared" si="4"/>
        <v>#REF!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1</v>
      </c>
      <c r="S10" s="13">
        <v>1</v>
      </c>
      <c r="T10" s="12">
        <v>400000</v>
      </c>
      <c r="U10" s="14">
        <f t="shared" si="6"/>
        <v>400000</v>
      </c>
      <c r="W10" s="25"/>
      <c r="X10" s="20" t="s">
        <v>43</v>
      </c>
      <c r="Y10" s="13">
        <v>1</v>
      </c>
      <c r="Z10" s="13">
        <v>3</v>
      </c>
      <c r="AA10" s="12">
        <v>500000</v>
      </c>
      <c r="AB10" s="14">
        <f t="shared" si="5"/>
        <v>1500000</v>
      </c>
    </row>
    <row r="11" spans="1:28" x14ac:dyDescent="0.25">
      <c r="A11" s="11"/>
      <c r="C11" s="2" t="e">
        <f t="shared" si="4"/>
        <v>#REF!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39</v>
      </c>
      <c r="R11" s="13">
        <v>1</v>
      </c>
      <c r="S11" s="13">
        <v>1</v>
      </c>
      <c r="T11" s="12">
        <v>450000</v>
      </c>
      <c r="U11" s="14">
        <f>R11*S11*T11</f>
        <v>450000</v>
      </c>
      <c r="W11" s="25"/>
      <c r="X11" s="20" t="s">
        <v>39</v>
      </c>
      <c r="Y11" s="13">
        <v>1</v>
      </c>
      <c r="Z11" s="13">
        <v>3</v>
      </c>
      <c r="AA11" s="12">
        <v>500000</v>
      </c>
      <c r="AB11" s="14">
        <f t="shared" si="5"/>
        <v>1500000</v>
      </c>
    </row>
    <row r="12" spans="1:28" x14ac:dyDescent="0.25">
      <c r="A12" s="11"/>
      <c r="C12" s="2" t="e">
        <f t="shared" si="4"/>
        <v>#REF!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18"/>
      <c r="Q12" s="20" t="s">
        <v>28</v>
      </c>
      <c r="R12" s="13">
        <v>1</v>
      </c>
      <c r="S12" s="13">
        <v>1</v>
      </c>
      <c r="T12" s="12">
        <v>100000</v>
      </c>
      <c r="U12" s="14">
        <f t="shared" ref="U12:U13" si="7">R12*S12*T12</f>
        <v>100000</v>
      </c>
      <c r="W12" s="18"/>
      <c r="X12" s="20" t="s">
        <v>28</v>
      </c>
      <c r="Y12" s="13">
        <v>1</v>
      </c>
      <c r="Z12" s="13">
        <v>3</v>
      </c>
      <c r="AA12" s="12">
        <f>200000</f>
        <v>200000</v>
      </c>
      <c r="AB12" s="14">
        <f t="shared" si="5"/>
        <v>600000</v>
      </c>
    </row>
    <row r="13" spans="1:28" x14ac:dyDescent="0.25">
      <c r="C13" s="2" t="e">
        <f t="shared" si="4"/>
        <v>#REF!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33</v>
      </c>
      <c r="R13" s="13">
        <v>1</v>
      </c>
      <c r="S13" s="13">
        <v>1</v>
      </c>
      <c r="T13" s="12">
        <v>50000</v>
      </c>
      <c r="U13" s="14">
        <f t="shared" si="7"/>
        <v>50000</v>
      </c>
      <c r="W13" s="18"/>
      <c r="X13" s="20" t="s">
        <v>30</v>
      </c>
      <c r="Y13" s="13">
        <v>1</v>
      </c>
      <c r="Z13" s="13">
        <v>3</v>
      </c>
      <c r="AA13" s="12">
        <v>20000</v>
      </c>
      <c r="AB13" s="14">
        <f t="shared" si="5"/>
        <v>60000</v>
      </c>
    </row>
    <row r="14" spans="1:28" x14ac:dyDescent="0.25">
      <c r="C14" s="2" t="e">
        <f t="shared" si="4"/>
        <v>#REF!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35"/>
      <c r="Q14" s="20" t="s">
        <v>40</v>
      </c>
      <c r="R14" s="13">
        <v>0</v>
      </c>
      <c r="S14" s="13">
        <v>0</v>
      </c>
      <c r="T14" s="12">
        <v>75000</v>
      </c>
      <c r="U14" s="14">
        <f t="shared" ref="U14" si="8">R14*S14*T14</f>
        <v>0</v>
      </c>
      <c r="W14" s="35"/>
      <c r="X14" s="20" t="s">
        <v>40</v>
      </c>
      <c r="Y14" s="13">
        <v>1</v>
      </c>
      <c r="Z14" s="13">
        <v>1</v>
      </c>
      <c r="AA14" s="12">
        <v>75000</v>
      </c>
      <c r="AB14" s="14">
        <f t="shared" si="5"/>
        <v>75000</v>
      </c>
    </row>
    <row r="15" spans="1:28" x14ac:dyDescent="0.25">
      <c r="C15" s="2" t="e">
        <f t="shared" si="4"/>
        <v>#REF!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25">
        <v>3</v>
      </c>
      <c r="Q15" s="21" t="s">
        <v>34</v>
      </c>
      <c r="R15" s="32"/>
      <c r="S15" s="32"/>
      <c r="T15" s="33"/>
      <c r="U15" s="34"/>
      <c r="W15" s="25">
        <v>3</v>
      </c>
      <c r="X15" s="21" t="s">
        <v>34</v>
      </c>
      <c r="Y15" s="32"/>
      <c r="Z15" s="32"/>
      <c r="AA15" s="33"/>
      <c r="AB15" s="34"/>
    </row>
    <row r="16" spans="1:28" x14ac:dyDescent="0.25">
      <c r="C16" s="2" t="e">
        <f t="shared" si="4"/>
        <v>#REF!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31"/>
      <c r="Q16" s="20" t="s">
        <v>51</v>
      </c>
      <c r="R16" s="13">
        <v>0</v>
      </c>
      <c r="S16" s="13">
        <v>0</v>
      </c>
      <c r="T16" s="12">
        <v>25000</v>
      </c>
      <c r="U16" s="14">
        <f>R16*S16*T16</f>
        <v>0</v>
      </c>
      <c r="W16" s="31"/>
      <c r="X16" s="20" t="s">
        <v>35</v>
      </c>
      <c r="Y16" s="13">
        <v>2</v>
      </c>
      <c r="Z16" s="13">
        <v>1</v>
      </c>
      <c r="AA16" s="12">
        <v>50000</v>
      </c>
      <c r="AB16" s="14">
        <f t="shared" ref="AB16" si="9">Y16*Z16*AA16</f>
        <v>100000</v>
      </c>
    </row>
    <row r="17" spans="3:28" x14ac:dyDescent="0.25">
      <c r="C17" s="2" t="e">
        <f>#REF!+1</f>
        <v>#REF!</v>
      </c>
      <c r="D17" s="1" t="s">
        <v>10</v>
      </c>
      <c r="H17" s="1" t="s">
        <v>20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19"/>
      <c r="Q17" s="26"/>
      <c r="R17" s="16"/>
      <c r="S17" s="16"/>
      <c r="T17" s="15"/>
      <c r="U17" s="17"/>
      <c r="W17" s="19"/>
      <c r="X17" s="26"/>
      <c r="Y17" s="16"/>
      <c r="Z17" s="16"/>
      <c r="AA17" s="15"/>
      <c r="AB17" s="17"/>
    </row>
    <row r="18" spans="3:28" x14ac:dyDescent="0.25">
      <c r="C18" s="2" t="e">
        <f t="shared" si="4"/>
        <v>#REF!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27"/>
      <c r="Q18" s="30" t="s">
        <v>32</v>
      </c>
      <c r="R18" s="29"/>
      <c r="S18" s="29"/>
      <c r="T18" s="28"/>
      <c r="U18" s="10">
        <f>SUM(U5:U16)</f>
        <v>3260000</v>
      </c>
      <c r="W18" s="27"/>
      <c r="X18" s="30" t="s">
        <v>32</v>
      </c>
      <c r="Y18" s="29"/>
      <c r="Z18" s="29"/>
      <c r="AA18" s="28"/>
      <c r="AB18" s="10">
        <f>SUM(AB5:AB16)</f>
        <v>5914800</v>
      </c>
    </row>
    <row r="19" spans="3:28" x14ac:dyDescent="0.25">
      <c r="C19" s="2" t="e">
        <f t="shared" si="4"/>
        <v>#REF!</v>
      </c>
      <c r="D19" s="1" t="s">
        <v>10</v>
      </c>
      <c r="H19" s="1" t="s">
        <v>9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</row>
    <row r="20" spans="3:28" x14ac:dyDescent="0.25">
      <c r="C20" s="2" t="e">
        <f t="shared" si="4"/>
        <v>#REF!</v>
      </c>
      <c r="P20" s="37" t="s">
        <v>46</v>
      </c>
      <c r="Q20" s="38"/>
      <c r="R20" s="38"/>
      <c r="S20" s="38"/>
      <c r="T20" s="38"/>
      <c r="U20" s="39"/>
      <c r="W20" s="37" t="s">
        <v>47</v>
      </c>
      <c r="X20" s="38"/>
      <c r="Y20" s="38"/>
      <c r="Z20" s="38"/>
      <c r="AA20" s="38"/>
      <c r="AB20" s="39"/>
    </row>
    <row r="21" spans="3:28" x14ac:dyDescent="0.25">
      <c r="C21" s="2" t="e">
        <f t="shared" si="4"/>
        <v>#REF!</v>
      </c>
      <c r="P21" s="9" t="s">
        <v>22</v>
      </c>
      <c r="Q21" s="8" t="s">
        <v>23</v>
      </c>
      <c r="R21" s="7" t="s">
        <v>31</v>
      </c>
      <c r="S21" s="7" t="s">
        <v>5</v>
      </c>
      <c r="T21" s="9" t="s">
        <v>6</v>
      </c>
      <c r="U21" s="9" t="s">
        <v>7</v>
      </c>
      <c r="W21" s="9" t="s">
        <v>22</v>
      </c>
      <c r="X21" s="8" t="s">
        <v>23</v>
      </c>
      <c r="Y21" s="7" t="s">
        <v>31</v>
      </c>
      <c r="Z21" s="7" t="s">
        <v>5</v>
      </c>
      <c r="AA21" s="9" t="s">
        <v>6</v>
      </c>
      <c r="AB21" s="9" t="s">
        <v>7</v>
      </c>
    </row>
    <row r="22" spans="3:28" x14ac:dyDescent="0.25">
      <c r="C22" s="2" t="e">
        <f t="shared" si="4"/>
        <v>#REF!</v>
      </c>
      <c r="P22" s="25">
        <v>1</v>
      </c>
      <c r="Q22" s="21" t="s">
        <v>4</v>
      </c>
      <c r="R22" s="22"/>
      <c r="S22" s="22"/>
      <c r="T22" s="23"/>
      <c r="U22" s="24"/>
      <c r="W22" s="25">
        <v>1</v>
      </c>
      <c r="X22" s="21" t="s">
        <v>4</v>
      </c>
      <c r="Y22" s="22"/>
      <c r="Z22" s="22"/>
      <c r="AA22" s="23"/>
      <c r="AB22" s="24"/>
    </row>
    <row r="23" spans="3:28" x14ac:dyDescent="0.25">
      <c r="C23" s="2" t="e">
        <f t="shared" si="4"/>
        <v>#REF!</v>
      </c>
      <c r="P23" s="18"/>
      <c r="Q23" s="20" t="s">
        <v>24</v>
      </c>
      <c r="R23" s="13">
        <v>1</v>
      </c>
      <c r="S23" s="13">
        <v>3</v>
      </c>
      <c r="T23" s="12">
        <v>200000</v>
      </c>
      <c r="U23" s="14">
        <f t="shared" ref="U23:U25" si="10">R23*S23*T23</f>
        <v>600000</v>
      </c>
      <c r="W23" s="18"/>
      <c r="X23" s="20" t="s">
        <v>24</v>
      </c>
      <c r="Y23" s="13">
        <v>1</v>
      </c>
      <c r="Z23" s="13">
        <v>2</v>
      </c>
      <c r="AA23" s="12">
        <v>200000</v>
      </c>
      <c r="AB23" s="14">
        <f t="shared" ref="AB23:AB25" si="11">Y23*Z23*AA23</f>
        <v>400000</v>
      </c>
    </row>
    <row r="24" spans="3:28" x14ac:dyDescent="0.25">
      <c r="C24" s="2" t="e">
        <f t="shared" si="4"/>
        <v>#REF!</v>
      </c>
      <c r="H24" s="1">
        <v>7000000</v>
      </c>
      <c r="P24" s="18"/>
      <c r="Q24" s="20" t="s">
        <v>25</v>
      </c>
      <c r="R24" s="13">
        <v>1</v>
      </c>
      <c r="S24" s="13">
        <v>3</v>
      </c>
      <c r="T24" s="12">
        <v>150000</v>
      </c>
      <c r="U24" s="14">
        <f t="shared" si="10"/>
        <v>450000</v>
      </c>
      <c r="W24" s="18"/>
      <c r="X24" s="20" t="s">
        <v>25</v>
      </c>
      <c r="Y24" s="13">
        <v>0</v>
      </c>
      <c r="Z24" s="13">
        <v>2</v>
      </c>
      <c r="AA24" s="12">
        <v>150000</v>
      </c>
      <c r="AB24" s="14">
        <f t="shared" si="11"/>
        <v>0</v>
      </c>
    </row>
    <row r="25" spans="3:28" x14ac:dyDescent="0.25">
      <c r="H25" s="1">
        <v>5000000</v>
      </c>
      <c r="J25" s="3"/>
      <c r="K25" s="3"/>
      <c r="L25" s="3"/>
      <c r="M25" s="3">
        <f>SUM(M4:M24)</f>
        <v>69696000</v>
      </c>
      <c r="N25" s="3"/>
      <c r="P25" s="18"/>
      <c r="Q25" s="20" t="s">
        <v>26</v>
      </c>
      <c r="R25" s="13">
        <v>1</v>
      </c>
      <c r="S25" s="13">
        <v>3</v>
      </c>
      <c r="T25" s="12">
        <v>50000</v>
      </c>
      <c r="U25" s="14">
        <f t="shared" si="10"/>
        <v>150000</v>
      </c>
      <c r="W25" s="18"/>
      <c r="X25" s="20" t="s">
        <v>26</v>
      </c>
      <c r="Y25" s="13">
        <v>0</v>
      </c>
      <c r="Z25" s="13">
        <v>2</v>
      </c>
      <c r="AA25" s="12">
        <v>50000</v>
      </c>
      <c r="AB25" s="14">
        <f t="shared" si="11"/>
        <v>0</v>
      </c>
    </row>
    <row r="26" spans="3:28" x14ac:dyDescent="0.25">
      <c r="H26" s="1">
        <v>5000000</v>
      </c>
      <c r="M26" s="3">
        <v>75000000</v>
      </c>
      <c r="N26" s="3"/>
      <c r="P26" s="25">
        <f>P22+1</f>
        <v>2</v>
      </c>
      <c r="Q26" s="21" t="s">
        <v>27</v>
      </c>
      <c r="R26" s="13"/>
      <c r="S26" s="13"/>
      <c r="T26" s="12"/>
      <c r="U26" s="14"/>
      <c r="W26" s="25">
        <f>W22+1</f>
        <v>2</v>
      </c>
      <c r="X26" s="21" t="s">
        <v>27</v>
      </c>
      <c r="Y26" s="13"/>
      <c r="Z26" s="13"/>
      <c r="AA26" s="12"/>
      <c r="AB26" s="14"/>
    </row>
    <row r="27" spans="3:28" x14ac:dyDescent="0.25">
      <c r="H27" s="1">
        <f>SUM(H24:H26)</f>
        <v>17000000</v>
      </c>
      <c r="J27" s="3"/>
      <c r="K27" s="3"/>
      <c r="L27" s="3"/>
      <c r="M27" s="3">
        <f>M26/1.1</f>
        <v>68181818.181818172</v>
      </c>
      <c r="N27" s="3"/>
      <c r="P27" s="25"/>
      <c r="Q27" s="20" t="s">
        <v>38</v>
      </c>
      <c r="R27" s="13">
        <v>0</v>
      </c>
      <c r="S27" s="13">
        <v>1</v>
      </c>
      <c r="T27" s="12">
        <v>400000</v>
      </c>
      <c r="U27" s="14">
        <f t="shared" ref="U27:U33" si="12">R27*S27*T27</f>
        <v>0</v>
      </c>
      <c r="W27" s="25"/>
      <c r="X27" s="20" t="s">
        <v>38</v>
      </c>
      <c r="Y27" s="13">
        <v>1</v>
      </c>
      <c r="Z27" s="13">
        <v>1</v>
      </c>
      <c r="AA27" s="12">
        <v>400000</v>
      </c>
      <c r="AB27" s="14">
        <f t="shared" ref="AB27:AB33" si="13">Y27*Z27*AA27</f>
        <v>400000</v>
      </c>
    </row>
    <row r="28" spans="3:28" x14ac:dyDescent="0.25">
      <c r="H28" s="1">
        <f>H27*1.1</f>
        <v>18700000</v>
      </c>
      <c r="P28" s="25"/>
      <c r="Q28" s="20" t="s">
        <v>42</v>
      </c>
      <c r="R28" s="13">
        <v>0</v>
      </c>
      <c r="S28" s="13">
        <v>2</v>
      </c>
      <c r="T28" s="36">
        <v>581700</v>
      </c>
      <c r="U28" s="14">
        <f t="shared" si="12"/>
        <v>0</v>
      </c>
      <c r="W28" s="25"/>
      <c r="X28" s="20" t="s">
        <v>42</v>
      </c>
      <c r="Y28" s="13">
        <v>1</v>
      </c>
      <c r="Z28" s="13">
        <v>2</v>
      </c>
      <c r="AA28" s="36">
        <v>715900</v>
      </c>
      <c r="AB28" s="14">
        <f t="shared" si="13"/>
        <v>1431800</v>
      </c>
    </row>
    <row r="29" spans="3:28" x14ac:dyDescent="0.25">
      <c r="P29" s="25"/>
      <c r="Q29" s="20" t="s">
        <v>43</v>
      </c>
      <c r="R29" s="13">
        <v>0</v>
      </c>
      <c r="S29" s="13">
        <v>2</v>
      </c>
      <c r="T29" s="12">
        <v>500000</v>
      </c>
      <c r="U29" s="14">
        <f t="shared" si="12"/>
        <v>0</v>
      </c>
      <c r="W29" s="25"/>
      <c r="X29" s="20" t="s">
        <v>43</v>
      </c>
      <c r="Y29" s="13">
        <v>1</v>
      </c>
      <c r="Z29" s="13">
        <v>1</v>
      </c>
      <c r="AA29" s="12">
        <v>500000</v>
      </c>
      <c r="AB29" s="14">
        <f t="shared" si="13"/>
        <v>500000</v>
      </c>
    </row>
    <row r="30" spans="3:28" x14ac:dyDescent="0.25">
      <c r="P30" s="25"/>
      <c r="Q30" s="20" t="s">
        <v>39</v>
      </c>
      <c r="R30" s="13">
        <v>0</v>
      </c>
      <c r="S30" s="13">
        <v>1</v>
      </c>
      <c r="T30" s="12">
        <v>500000</v>
      </c>
      <c r="U30" s="14">
        <f t="shared" si="12"/>
        <v>0</v>
      </c>
      <c r="W30" s="25"/>
      <c r="X30" s="20" t="s">
        <v>39</v>
      </c>
      <c r="Y30" s="13">
        <v>1</v>
      </c>
      <c r="Z30" s="13">
        <v>1</v>
      </c>
      <c r="AA30" s="12">
        <v>500000</v>
      </c>
      <c r="AB30" s="14">
        <f t="shared" si="13"/>
        <v>500000</v>
      </c>
    </row>
    <row r="31" spans="3:28" x14ac:dyDescent="0.25">
      <c r="P31" s="18"/>
      <c r="Q31" s="20" t="s">
        <v>28</v>
      </c>
      <c r="R31" s="13">
        <v>1</v>
      </c>
      <c r="S31" s="13">
        <v>3</v>
      </c>
      <c r="T31" s="12">
        <f>100000</f>
        <v>100000</v>
      </c>
      <c r="U31" s="14">
        <f t="shared" si="12"/>
        <v>300000</v>
      </c>
      <c r="W31" s="18"/>
      <c r="X31" s="20" t="s">
        <v>28</v>
      </c>
      <c r="Y31" s="13">
        <v>1</v>
      </c>
      <c r="Z31" s="13">
        <v>1</v>
      </c>
      <c r="AA31" s="12">
        <v>150000</v>
      </c>
      <c r="AB31" s="14">
        <f t="shared" si="13"/>
        <v>150000</v>
      </c>
    </row>
    <row r="32" spans="3:28" x14ac:dyDescent="0.25">
      <c r="P32" s="18"/>
      <c r="Q32" s="20" t="s">
        <v>30</v>
      </c>
      <c r="R32" s="13">
        <v>1</v>
      </c>
      <c r="S32" s="13">
        <v>3</v>
      </c>
      <c r="T32" s="12">
        <v>25000</v>
      </c>
      <c r="U32" s="14">
        <f t="shared" si="12"/>
        <v>75000</v>
      </c>
      <c r="W32" s="18"/>
      <c r="X32" s="20" t="s">
        <v>30</v>
      </c>
      <c r="Y32" s="13">
        <v>1</v>
      </c>
      <c r="Z32" s="13">
        <v>1</v>
      </c>
      <c r="AA32" s="12">
        <v>25000</v>
      </c>
      <c r="AB32" s="14">
        <f t="shared" si="13"/>
        <v>25000</v>
      </c>
    </row>
    <row r="33" spans="16:28" x14ac:dyDescent="0.25">
      <c r="P33" s="35"/>
      <c r="Q33" s="20" t="s">
        <v>40</v>
      </c>
      <c r="R33" s="13">
        <v>0</v>
      </c>
      <c r="S33" s="13">
        <v>1</v>
      </c>
      <c r="T33" s="12">
        <v>75000</v>
      </c>
      <c r="U33" s="14">
        <f t="shared" si="12"/>
        <v>0</v>
      </c>
      <c r="W33" s="35"/>
      <c r="X33" s="20" t="s">
        <v>40</v>
      </c>
      <c r="Y33" s="13">
        <v>0</v>
      </c>
      <c r="Z33" s="13">
        <v>1</v>
      </c>
      <c r="AA33" s="12">
        <v>75000</v>
      </c>
      <c r="AB33" s="14">
        <f t="shared" si="13"/>
        <v>0</v>
      </c>
    </row>
    <row r="34" spans="16:28" x14ac:dyDescent="0.25">
      <c r="P34" s="25">
        <v>3</v>
      </c>
      <c r="Q34" s="21" t="s">
        <v>34</v>
      </c>
      <c r="R34" s="32"/>
      <c r="S34" s="32"/>
      <c r="T34" s="33"/>
      <c r="U34" s="34"/>
      <c r="W34" s="25">
        <v>3</v>
      </c>
      <c r="X34" s="21" t="s">
        <v>34</v>
      </c>
      <c r="Y34" s="32"/>
      <c r="Z34" s="32"/>
      <c r="AA34" s="33"/>
      <c r="AB34" s="34"/>
    </row>
    <row r="35" spans="16:28" x14ac:dyDescent="0.25">
      <c r="P35" s="31"/>
      <c r="Q35" s="20" t="s">
        <v>35</v>
      </c>
      <c r="R35" s="13">
        <v>1</v>
      </c>
      <c r="S35" s="13">
        <v>1</v>
      </c>
      <c r="T35" s="12">
        <v>50000</v>
      </c>
      <c r="U35" s="14">
        <f t="shared" ref="U35:U36" si="14">R35*S35*T35</f>
        <v>50000</v>
      </c>
      <c r="W35" s="31"/>
      <c r="X35" s="20" t="s">
        <v>35</v>
      </c>
      <c r="Y35" s="13">
        <v>1</v>
      </c>
      <c r="Z35" s="13">
        <v>1</v>
      </c>
      <c r="AA35" s="12">
        <v>50000</v>
      </c>
      <c r="AB35" s="14">
        <f t="shared" ref="AB35:AB36" si="15">Y35*Z35*AA35</f>
        <v>50000</v>
      </c>
    </row>
    <row r="36" spans="16:28" x14ac:dyDescent="0.25">
      <c r="P36" s="31"/>
      <c r="Q36" s="20" t="s">
        <v>41</v>
      </c>
      <c r="R36" s="13">
        <v>2</v>
      </c>
      <c r="S36" s="13">
        <v>1</v>
      </c>
      <c r="T36" s="12">
        <v>250000</v>
      </c>
      <c r="U36" s="14">
        <f t="shared" si="14"/>
        <v>500000</v>
      </c>
      <c r="W36" s="31"/>
      <c r="X36" s="20" t="s">
        <v>41</v>
      </c>
      <c r="Y36" s="13">
        <v>1</v>
      </c>
      <c r="Z36" s="13">
        <v>1</v>
      </c>
      <c r="AA36" s="12">
        <v>250000</v>
      </c>
      <c r="AB36" s="14">
        <f t="shared" si="15"/>
        <v>250000</v>
      </c>
    </row>
    <row r="37" spans="16:28" x14ac:dyDescent="0.25">
      <c r="P37" s="19"/>
      <c r="Q37" s="26"/>
      <c r="R37" s="16"/>
      <c r="S37" s="16"/>
      <c r="T37" s="15"/>
      <c r="U37" s="17"/>
      <c r="W37" s="19"/>
      <c r="X37" s="26"/>
      <c r="Y37" s="16"/>
      <c r="Z37" s="16"/>
      <c r="AA37" s="15"/>
      <c r="AB37" s="17"/>
    </row>
    <row r="38" spans="16:28" x14ac:dyDescent="0.25">
      <c r="P38" s="27"/>
      <c r="Q38" s="30" t="s">
        <v>32</v>
      </c>
      <c r="R38" s="29"/>
      <c r="S38" s="29"/>
      <c r="T38" s="28"/>
      <c r="U38" s="10">
        <f>SUM(U23:U36)</f>
        <v>2125000</v>
      </c>
      <c r="W38" s="27"/>
      <c r="X38" s="30" t="s">
        <v>32</v>
      </c>
      <c r="Y38" s="29"/>
      <c r="Z38" s="29"/>
      <c r="AA38" s="28"/>
      <c r="AB38" s="10">
        <f>SUM(AB23:AB36)</f>
        <v>3706800</v>
      </c>
    </row>
    <row r="39" spans="16:28" x14ac:dyDescent="0.25">
      <c r="U39" s="3"/>
      <c r="AB39" s="3"/>
    </row>
    <row r="40" spans="16:28" x14ac:dyDescent="0.25">
      <c r="P40" s="37" t="s">
        <v>48</v>
      </c>
      <c r="Q40" s="38"/>
      <c r="R40" s="38"/>
      <c r="S40" s="38"/>
      <c r="T40" s="38"/>
      <c r="U40" s="39"/>
      <c r="W40" s="37" t="s">
        <v>44</v>
      </c>
      <c r="X40" s="38"/>
      <c r="Y40" s="38"/>
      <c r="Z40" s="38"/>
      <c r="AA40" s="38"/>
      <c r="AB40" s="39"/>
    </row>
    <row r="41" spans="16:28" x14ac:dyDescent="0.25">
      <c r="P41" s="9" t="s">
        <v>22</v>
      </c>
      <c r="Q41" s="8" t="s">
        <v>23</v>
      </c>
      <c r="R41" s="7" t="s">
        <v>31</v>
      </c>
      <c r="S41" s="7" t="s">
        <v>5</v>
      </c>
      <c r="T41" s="9" t="s">
        <v>6</v>
      </c>
      <c r="U41" s="9" t="s">
        <v>7</v>
      </c>
      <c r="W41" s="9" t="s">
        <v>22</v>
      </c>
      <c r="X41" s="8" t="s">
        <v>23</v>
      </c>
      <c r="Y41" s="7" t="s">
        <v>31</v>
      </c>
      <c r="Z41" s="7" t="s">
        <v>5</v>
      </c>
      <c r="AA41" s="9" t="s">
        <v>6</v>
      </c>
      <c r="AB41" s="9" t="s">
        <v>7</v>
      </c>
    </row>
    <row r="42" spans="16:28" x14ac:dyDescent="0.25">
      <c r="P42" s="25">
        <v>1</v>
      </c>
      <c r="Q42" s="21" t="s">
        <v>4</v>
      </c>
      <c r="R42" s="22"/>
      <c r="S42" s="22"/>
      <c r="T42" s="23"/>
      <c r="U42" s="24"/>
      <c r="W42" s="25">
        <v>1</v>
      </c>
      <c r="X42" s="21" t="s">
        <v>4</v>
      </c>
      <c r="Y42" s="22"/>
      <c r="Z42" s="22"/>
      <c r="AA42" s="23"/>
      <c r="AB42" s="24"/>
    </row>
    <row r="43" spans="16:28" x14ac:dyDescent="0.25">
      <c r="P43" s="18"/>
      <c r="Q43" s="20" t="s">
        <v>24</v>
      </c>
      <c r="R43" s="13">
        <v>1</v>
      </c>
      <c r="S43" s="13">
        <v>2</v>
      </c>
      <c r="T43" s="12">
        <v>200000</v>
      </c>
      <c r="U43" s="14">
        <f t="shared" ref="U43:U45" si="16">R43*S43*T43</f>
        <v>400000</v>
      </c>
      <c r="W43" s="18"/>
      <c r="X43" s="20" t="s">
        <v>24</v>
      </c>
      <c r="Y43" s="13">
        <v>1</v>
      </c>
      <c r="Z43" s="13">
        <v>1</v>
      </c>
      <c r="AA43" s="12">
        <v>200000</v>
      </c>
      <c r="AB43" s="14">
        <f t="shared" ref="AB43:AB45" si="17">Y43*Z43*AA43</f>
        <v>200000</v>
      </c>
    </row>
    <row r="44" spans="16:28" x14ac:dyDescent="0.25">
      <c r="P44" s="18"/>
      <c r="Q44" s="20" t="s">
        <v>25</v>
      </c>
      <c r="R44" s="13">
        <v>0</v>
      </c>
      <c r="S44" s="13">
        <v>3</v>
      </c>
      <c r="T44" s="12">
        <v>150000</v>
      </c>
      <c r="U44" s="14">
        <f t="shared" si="16"/>
        <v>0</v>
      </c>
      <c r="W44" s="18"/>
      <c r="X44" s="20" t="s">
        <v>25</v>
      </c>
      <c r="Y44" s="13">
        <v>0</v>
      </c>
      <c r="Z44" s="13">
        <v>3</v>
      </c>
      <c r="AA44" s="12">
        <v>150000</v>
      </c>
      <c r="AB44" s="14">
        <f t="shared" si="17"/>
        <v>0</v>
      </c>
    </row>
    <row r="45" spans="16:28" x14ac:dyDescent="0.25">
      <c r="P45" s="18"/>
      <c r="Q45" s="20" t="s">
        <v>26</v>
      </c>
      <c r="R45" s="13">
        <v>0</v>
      </c>
      <c r="S45" s="13">
        <v>2</v>
      </c>
      <c r="T45" s="12">
        <v>50000</v>
      </c>
      <c r="U45" s="14">
        <f t="shared" si="16"/>
        <v>0</v>
      </c>
      <c r="W45" s="18"/>
      <c r="X45" s="20" t="s">
        <v>26</v>
      </c>
      <c r="Y45" s="13">
        <v>0</v>
      </c>
      <c r="Z45" s="13">
        <v>2</v>
      </c>
      <c r="AA45" s="12">
        <v>50000</v>
      </c>
      <c r="AB45" s="14">
        <f t="shared" si="17"/>
        <v>0</v>
      </c>
    </row>
    <row r="46" spans="16:28" x14ac:dyDescent="0.25">
      <c r="P46" s="25">
        <f>P42+1</f>
        <v>2</v>
      </c>
      <c r="Q46" s="21" t="s">
        <v>27</v>
      </c>
      <c r="R46" s="13"/>
      <c r="S46" s="13"/>
      <c r="T46" s="12"/>
      <c r="U46" s="14"/>
      <c r="W46" s="25">
        <f>W42+1</f>
        <v>2</v>
      </c>
      <c r="X46" s="21" t="s">
        <v>27</v>
      </c>
      <c r="Y46" s="13"/>
      <c r="Z46" s="13"/>
      <c r="AA46" s="12"/>
      <c r="AB46" s="14"/>
    </row>
    <row r="47" spans="16:28" x14ac:dyDescent="0.25">
      <c r="P47" s="25"/>
      <c r="Q47" s="20" t="s">
        <v>38</v>
      </c>
      <c r="R47" s="13">
        <v>1</v>
      </c>
      <c r="S47" s="13">
        <v>1</v>
      </c>
      <c r="T47" s="12">
        <v>400000</v>
      </c>
      <c r="U47" s="14">
        <f t="shared" ref="U47:U53" si="18">R47*S47*T47</f>
        <v>400000</v>
      </c>
      <c r="W47" s="25"/>
      <c r="X47" s="20" t="s">
        <v>38</v>
      </c>
      <c r="Y47" s="13">
        <v>0</v>
      </c>
      <c r="Z47" s="13">
        <v>1</v>
      </c>
      <c r="AA47" s="12">
        <v>400000</v>
      </c>
      <c r="AB47" s="14">
        <f t="shared" ref="AB47:AB53" si="19">Y47*Z47*AA47</f>
        <v>0</v>
      </c>
    </row>
    <row r="48" spans="16:28" x14ac:dyDescent="0.25">
      <c r="P48" s="25"/>
      <c r="Q48" s="20" t="s">
        <v>42</v>
      </c>
      <c r="R48" s="13">
        <v>1</v>
      </c>
      <c r="S48" s="13">
        <v>2</v>
      </c>
      <c r="T48" s="12">
        <v>386100</v>
      </c>
      <c r="U48" s="14">
        <f t="shared" si="18"/>
        <v>772200</v>
      </c>
      <c r="W48" s="25"/>
      <c r="X48" s="20" t="s">
        <v>42</v>
      </c>
      <c r="Y48" s="13">
        <v>0</v>
      </c>
      <c r="Z48" s="13">
        <v>2</v>
      </c>
      <c r="AA48" s="12">
        <v>750000</v>
      </c>
      <c r="AB48" s="14">
        <f t="shared" si="19"/>
        <v>0</v>
      </c>
    </row>
    <row r="49" spans="16:28" x14ac:dyDescent="0.25">
      <c r="P49" s="25"/>
      <c r="Q49" s="20" t="s">
        <v>43</v>
      </c>
      <c r="R49" s="13">
        <v>1</v>
      </c>
      <c r="S49" s="13">
        <v>1</v>
      </c>
      <c r="T49" s="12">
        <v>500000</v>
      </c>
      <c r="U49" s="14">
        <f t="shared" si="18"/>
        <v>500000</v>
      </c>
      <c r="W49" s="25"/>
      <c r="X49" s="20" t="s">
        <v>43</v>
      </c>
      <c r="Y49" s="13">
        <v>0</v>
      </c>
      <c r="Z49" s="13">
        <v>1</v>
      </c>
      <c r="AA49" s="12">
        <v>500000</v>
      </c>
      <c r="AB49" s="14">
        <f t="shared" si="19"/>
        <v>0</v>
      </c>
    </row>
    <row r="50" spans="16:28" x14ac:dyDescent="0.25">
      <c r="P50" s="25"/>
      <c r="Q50" s="20" t="s">
        <v>39</v>
      </c>
      <c r="R50" s="13">
        <v>1</v>
      </c>
      <c r="S50" s="13">
        <v>1</v>
      </c>
      <c r="T50" s="12">
        <v>500000</v>
      </c>
      <c r="U50" s="14">
        <f t="shared" si="18"/>
        <v>500000</v>
      </c>
      <c r="W50" s="25"/>
      <c r="X50" s="20" t="s">
        <v>39</v>
      </c>
      <c r="Y50" s="13">
        <v>0</v>
      </c>
      <c r="Z50" s="13">
        <v>1</v>
      </c>
      <c r="AA50" s="12">
        <v>500000</v>
      </c>
      <c r="AB50" s="14">
        <f t="shared" si="19"/>
        <v>0</v>
      </c>
    </row>
    <row r="51" spans="16:28" x14ac:dyDescent="0.25">
      <c r="P51" s="18"/>
      <c r="Q51" s="20" t="s">
        <v>28</v>
      </c>
      <c r="R51" s="13">
        <v>1</v>
      </c>
      <c r="S51" s="13">
        <v>1</v>
      </c>
      <c r="T51" s="12">
        <v>150000</v>
      </c>
      <c r="U51" s="14">
        <f t="shared" si="18"/>
        <v>150000</v>
      </c>
      <c r="W51" s="18"/>
      <c r="X51" s="20" t="s">
        <v>28</v>
      </c>
      <c r="Y51" s="13">
        <v>1</v>
      </c>
      <c r="Z51" s="13">
        <v>1</v>
      </c>
      <c r="AA51" s="12">
        <v>150000</v>
      </c>
      <c r="AB51" s="14">
        <f t="shared" si="19"/>
        <v>150000</v>
      </c>
    </row>
    <row r="52" spans="16:28" x14ac:dyDescent="0.25">
      <c r="P52" s="18"/>
      <c r="Q52" s="20" t="s">
        <v>30</v>
      </c>
      <c r="R52" s="13">
        <v>1</v>
      </c>
      <c r="S52" s="13">
        <v>1</v>
      </c>
      <c r="T52" s="12">
        <v>150000</v>
      </c>
      <c r="U52" s="14">
        <f t="shared" si="18"/>
        <v>150000</v>
      </c>
      <c r="W52" s="18"/>
      <c r="X52" s="20" t="s">
        <v>30</v>
      </c>
      <c r="Y52" s="13">
        <v>1</v>
      </c>
      <c r="Z52" s="13">
        <v>1</v>
      </c>
      <c r="AA52" s="12">
        <v>150000</v>
      </c>
      <c r="AB52" s="14">
        <f t="shared" si="19"/>
        <v>150000</v>
      </c>
    </row>
    <row r="53" spans="16:28" x14ac:dyDescent="0.25">
      <c r="P53" s="35"/>
      <c r="Q53" s="20" t="s">
        <v>40</v>
      </c>
      <c r="R53" s="13">
        <v>1</v>
      </c>
      <c r="S53" s="13">
        <v>1</v>
      </c>
      <c r="T53" s="12">
        <v>75000</v>
      </c>
      <c r="U53" s="14">
        <f t="shared" si="18"/>
        <v>75000</v>
      </c>
      <c r="W53" s="35"/>
      <c r="X53" s="20" t="s">
        <v>40</v>
      </c>
      <c r="Y53" s="13">
        <v>0</v>
      </c>
      <c r="Z53" s="13">
        <v>1</v>
      </c>
      <c r="AA53" s="12">
        <v>75000</v>
      </c>
      <c r="AB53" s="14">
        <f t="shared" si="19"/>
        <v>0</v>
      </c>
    </row>
    <row r="54" spans="16:28" x14ac:dyDescent="0.25">
      <c r="P54" s="25">
        <v>3</v>
      </c>
      <c r="Q54" s="21" t="s">
        <v>34</v>
      </c>
      <c r="R54" s="32"/>
      <c r="S54" s="32"/>
      <c r="T54" s="33"/>
      <c r="U54" s="34"/>
      <c r="W54" s="25">
        <v>3</v>
      </c>
      <c r="X54" s="21" t="s">
        <v>34</v>
      </c>
      <c r="Y54" s="32"/>
      <c r="Z54" s="32"/>
      <c r="AA54" s="33"/>
      <c r="AB54" s="34"/>
    </row>
    <row r="55" spans="16:28" x14ac:dyDescent="0.25">
      <c r="P55" s="31"/>
      <c r="Q55" s="20" t="s">
        <v>35</v>
      </c>
      <c r="R55" s="13">
        <v>1</v>
      </c>
      <c r="S55" s="13">
        <v>1</v>
      </c>
      <c r="T55" s="12">
        <v>50000</v>
      </c>
      <c r="U55" s="14">
        <f t="shared" ref="U55:U56" si="20">R55*S55*T55</f>
        <v>50000</v>
      </c>
      <c r="W55" s="31"/>
      <c r="X55" s="20" t="s">
        <v>35</v>
      </c>
      <c r="Y55" s="13">
        <v>0</v>
      </c>
      <c r="Z55" s="13">
        <v>1</v>
      </c>
      <c r="AA55" s="12">
        <v>50000</v>
      </c>
      <c r="AB55" s="14">
        <f t="shared" ref="AB55:AB56" si="21">Y55*Z55*AA55</f>
        <v>0</v>
      </c>
    </row>
    <row r="56" spans="16:28" x14ac:dyDescent="0.25">
      <c r="P56" s="31"/>
      <c r="Q56" s="20" t="s">
        <v>41</v>
      </c>
      <c r="R56" s="13">
        <v>1</v>
      </c>
      <c r="S56" s="13">
        <v>2</v>
      </c>
      <c r="T56" s="12">
        <v>250000</v>
      </c>
      <c r="U56" s="14">
        <f t="shared" si="20"/>
        <v>500000</v>
      </c>
      <c r="W56" s="31"/>
      <c r="X56" s="20" t="s">
        <v>41</v>
      </c>
      <c r="Y56" s="13">
        <v>1</v>
      </c>
      <c r="Z56" s="13">
        <v>2</v>
      </c>
      <c r="AA56" s="12">
        <v>250000</v>
      </c>
      <c r="AB56" s="14">
        <f t="shared" si="21"/>
        <v>500000</v>
      </c>
    </row>
    <row r="57" spans="16:28" x14ac:dyDescent="0.25">
      <c r="P57" s="19"/>
      <c r="Q57" s="26"/>
      <c r="R57" s="16"/>
      <c r="S57" s="16"/>
      <c r="T57" s="15"/>
      <c r="U57" s="17"/>
      <c r="W57" s="19"/>
      <c r="X57" s="26"/>
      <c r="Y57" s="16"/>
      <c r="Z57" s="16"/>
      <c r="AA57" s="15"/>
      <c r="AB57" s="17"/>
    </row>
    <row r="58" spans="16:28" x14ac:dyDescent="0.25">
      <c r="P58" s="27"/>
      <c r="Q58" s="30" t="s">
        <v>32</v>
      </c>
      <c r="R58" s="29"/>
      <c r="S58" s="29"/>
      <c r="T58" s="28"/>
      <c r="U58" s="10">
        <f>SUM(U43:U56)</f>
        <v>3497200</v>
      </c>
      <c r="W58" s="27"/>
      <c r="X58" s="30" t="s">
        <v>32</v>
      </c>
      <c r="Y58" s="29"/>
      <c r="Z58" s="29"/>
      <c r="AA58" s="28"/>
      <c r="AB58" s="10">
        <f>SUM(AB43:AB56)</f>
        <v>1000000</v>
      </c>
    </row>
    <row r="60" spans="16:28" x14ac:dyDescent="0.25">
      <c r="P60" s="37" t="s">
        <v>37</v>
      </c>
      <c r="Q60" s="38"/>
      <c r="R60" s="38"/>
      <c r="S60" s="38"/>
      <c r="T60" s="38"/>
      <c r="U60" s="39"/>
      <c r="W60" s="37" t="s">
        <v>37</v>
      </c>
      <c r="X60" s="38"/>
      <c r="Y60" s="38"/>
      <c r="Z60" s="38"/>
      <c r="AA60" s="38"/>
      <c r="AB60" s="39"/>
    </row>
    <row r="61" spans="16:28" x14ac:dyDescent="0.25">
      <c r="P61" s="9" t="s">
        <v>22</v>
      </c>
      <c r="Q61" s="8" t="s">
        <v>23</v>
      </c>
      <c r="R61" s="7" t="s">
        <v>31</v>
      </c>
      <c r="S61" s="7" t="s">
        <v>5</v>
      </c>
      <c r="T61" s="9" t="s">
        <v>6</v>
      </c>
      <c r="U61" s="9" t="s">
        <v>7</v>
      </c>
      <c r="W61" s="9" t="s">
        <v>22</v>
      </c>
      <c r="X61" s="8" t="s">
        <v>23</v>
      </c>
      <c r="Y61" s="7" t="s">
        <v>31</v>
      </c>
      <c r="Z61" s="7" t="s">
        <v>5</v>
      </c>
      <c r="AA61" s="9" t="s">
        <v>6</v>
      </c>
      <c r="AB61" s="9" t="s">
        <v>7</v>
      </c>
    </row>
    <row r="62" spans="16:28" x14ac:dyDescent="0.25">
      <c r="P62" s="25">
        <v>1</v>
      </c>
      <c r="Q62" s="21" t="s">
        <v>4</v>
      </c>
      <c r="R62" s="22"/>
      <c r="S62" s="22"/>
      <c r="T62" s="23"/>
      <c r="U62" s="24"/>
      <c r="W62" s="25">
        <v>1</v>
      </c>
      <c r="X62" s="21" t="s">
        <v>4</v>
      </c>
      <c r="Y62" s="22"/>
      <c r="Z62" s="22"/>
      <c r="AA62" s="23"/>
      <c r="AB62" s="24"/>
    </row>
    <row r="63" spans="16:28" x14ac:dyDescent="0.25">
      <c r="P63" s="18"/>
      <c r="Q63" s="20" t="s">
        <v>24</v>
      </c>
      <c r="R63" s="13">
        <v>1</v>
      </c>
      <c r="S63" s="13">
        <v>3</v>
      </c>
      <c r="T63" s="12">
        <v>150000</v>
      </c>
      <c r="U63" s="14">
        <f t="shared" ref="U63:U65" si="22">R63*S63*T63</f>
        <v>450000</v>
      </c>
      <c r="W63" s="18"/>
      <c r="X63" s="20" t="s">
        <v>24</v>
      </c>
      <c r="Y63" s="13">
        <v>1</v>
      </c>
      <c r="Z63" s="13">
        <v>3</v>
      </c>
      <c r="AA63" s="12">
        <v>150000</v>
      </c>
      <c r="AB63" s="14">
        <f t="shared" ref="AB63:AB65" si="23">Y63*Z63*AA63</f>
        <v>450000</v>
      </c>
    </row>
    <row r="64" spans="16:28" x14ac:dyDescent="0.25">
      <c r="P64" s="18"/>
      <c r="Q64" s="20" t="s">
        <v>25</v>
      </c>
      <c r="R64" s="13">
        <v>1</v>
      </c>
      <c r="S64" s="13">
        <v>3</v>
      </c>
      <c r="T64" s="12">
        <v>150000</v>
      </c>
      <c r="U64" s="14">
        <f t="shared" si="22"/>
        <v>450000</v>
      </c>
      <c r="W64" s="18"/>
      <c r="X64" s="20" t="s">
        <v>25</v>
      </c>
      <c r="Y64" s="13">
        <v>1</v>
      </c>
      <c r="Z64" s="13">
        <v>3</v>
      </c>
      <c r="AA64" s="12">
        <v>150000</v>
      </c>
      <c r="AB64" s="14">
        <f t="shared" si="23"/>
        <v>450000</v>
      </c>
    </row>
    <row r="65" spans="16:28" x14ac:dyDescent="0.25">
      <c r="P65" s="18"/>
      <c r="Q65" s="20" t="s">
        <v>26</v>
      </c>
      <c r="R65" s="13">
        <v>0</v>
      </c>
      <c r="S65" s="13">
        <v>2</v>
      </c>
      <c r="T65" s="12">
        <v>100000</v>
      </c>
      <c r="U65" s="14">
        <f t="shared" si="22"/>
        <v>0</v>
      </c>
      <c r="W65" s="18"/>
      <c r="X65" s="20" t="s">
        <v>26</v>
      </c>
      <c r="Y65" s="13">
        <v>0</v>
      </c>
      <c r="Z65" s="13">
        <v>2</v>
      </c>
      <c r="AA65" s="12">
        <v>100000</v>
      </c>
      <c r="AB65" s="14">
        <f t="shared" si="23"/>
        <v>0</v>
      </c>
    </row>
    <row r="66" spans="16:28" x14ac:dyDescent="0.25">
      <c r="P66" s="25">
        <f>P62+1</f>
        <v>2</v>
      </c>
      <c r="Q66" s="21" t="s">
        <v>27</v>
      </c>
      <c r="R66" s="13"/>
      <c r="S66" s="13"/>
      <c r="T66" s="12"/>
      <c r="U66" s="14"/>
      <c r="W66" s="25">
        <f>W62+1</f>
        <v>2</v>
      </c>
      <c r="X66" s="21" t="s">
        <v>27</v>
      </c>
      <c r="Y66" s="13"/>
      <c r="Z66" s="13"/>
      <c r="AA66" s="12"/>
      <c r="AB66" s="14"/>
    </row>
    <row r="67" spans="16:28" x14ac:dyDescent="0.25">
      <c r="P67" s="18"/>
      <c r="Q67" s="20" t="s">
        <v>28</v>
      </c>
      <c r="R67" s="13">
        <v>1</v>
      </c>
      <c r="S67" s="13">
        <v>3</v>
      </c>
      <c r="T67" s="12">
        <v>50000</v>
      </c>
      <c r="U67" s="14">
        <f t="shared" ref="U67:U69" si="24">R67*S67*T67</f>
        <v>150000</v>
      </c>
      <c r="W67" s="18"/>
      <c r="X67" s="20" t="s">
        <v>28</v>
      </c>
      <c r="Y67" s="13">
        <v>1</v>
      </c>
      <c r="Z67" s="13">
        <v>3</v>
      </c>
      <c r="AA67" s="12">
        <v>50000</v>
      </c>
      <c r="AB67" s="14">
        <f t="shared" ref="AB67:AB69" si="25">Y67*Z67*AA67</f>
        <v>150000</v>
      </c>
    </row>
    <row r="68" spans="16:28" x14ac:dyDescent="0.25">
      <c r="P68" s="18"/>
      <c r="Q68" s="20" t="s">
        <v>29</v>
      </c>
      <c r="R68" s="13">
        <v>0</v>
      </c>
      <c r="S68" s="13">
        <v>2</v>
      </c>
      <c r="T68" s="12">
        <v>100000</v>
      </c>
      <c r="U68" s="14">
        <f t="shared" si="24"/>
        <v>0</v>
      </c>
      <c r="W68" s="18"/>
      <c r="X68" s="20" t="s">
        <v>29</v>
      </c>
      <c r="Y68" s="13">
        <v>0</v>
      </c>
      <c r="Z68" s="13">
        <v>2</v>
      </c>
      <c r="AA68" s="12">
        <v>100000</v>
      </c>
      <c r="AB68" s="14">
        <f t="shared" si="25"/>
        <v>0</v>
      </c>
    </row>
    <row r="69" spans="16:28" x14ac:dyDescent="0.25">
      <c r="P69" s="18"/>
      <c r="Q69" s="20" t="s">
        <v>33</v>
      </c>
      <c r="R69" s="13">
        <v>1</v>
      </c>
      <c r="S69" s="13">
        <v>3</v>
      </c>
      <c r="T69" s="12">
        <v>20000</v>
      </c>
      <c r="U69" s="14">
        <f t="shared" si="24"/>
        <v>60000</v>
      </c>
      <c r="W69" s="18"/>
      <c r="X69" s="20" t="s">
        <v>33</v>
      </c>
      <c r="Y69" s="13">
        <v>1</v>
      </c>
      <c r="Z69" s="13">
        <v>3</v>
      </c>
      <c r="AA69" s="12">
        <v>20000</v>
      </c>
      <c r="AB69" s="14">
        <f t="shared" si="25"/>
        <v>60000</v>
      </c>
    </row>
    <row r="70" spans="16:28" x14ac:dyDescent="0.25">
      <c r="P70" s="25">
        <v>3</v>
      </c>
      <c r="Q70" s="21" t="s">
        <v>34</v>
      </c>
      <c r="R70" s="13"/>
      <c r="S70" s="13"/>
      <c r="T70" s="12"/>
      <c r="U70" s="14"/>
      <c r="W70" s="25">
        <v>3</v>
      </c>
      <c r="X70" s="21" t="s">
        <v>34</v>
      </c>
      <c r="Y70" s="13"/>
      <c r="Z70" s="13"/>
      <c r="AA70" s="12"/>
      <c r="AB70" s="14"/>
    </row>
    <row r="71" spans="16:28" x14ac:dyDescent="0.25">
      <c r="P71" s="31"/>
      <c r="Q71" s="20" t="s">
        <v>35</v>
      </c>
      <c r="R71" s="13">
        <v>1</v>
      </c>
      <c r="S71" s="13">
        <v>1</v>
      </c>
      <c r="T71" s="12">
        <v>50000</v>
      </c>
      <c r="U71" s="14">
        <f t="shared" ref="U71:U72" si="26">R71*S71*T71</f>
        <v>50000</v>
      </c>
      <c r="W71" s="31"/>
      <c r="X71" s="20" t="s">
        <v>35</v>
      </c>
      <c r="Y71" s="13">
        <v>1</v>
      </c>
      <c r="Z71" s="13">
        <v>1</v>
      </c>
      <c r="AA71" s="12">
        <v>50000</v>
      </c>
      <c r="AB71" s="14">
        <f t="shared" ref="AB71:AB72" si="27">Y71*Z71*AA71</f>
        <v>50000</v>
      </c>
    </row>
    <row r="72" spans="16:28" x14ac:dyDescent="0.25">
      <c r="P72" s="31"/>
      <c r="Q72" s="20" t="s">
        <v>36</v>
      </c>
      <c r="R72" s="13">
        <v>0</v>
      </c>
      <c r="S72" s="13">
        <v>1</v>
      </c>
      <c r="T72" s="12">
        <v>150000</v>
      </c>
      <c r="U72" s="14">
        <f t="shared" si="26"/>
        <v>0</v>
      </c>
      <c r="W72" s="31"/>
      <c r="X72" s="20" t="s">
        <v>36</v>
      </c>
      <c r="Y72" s="13">
        <v>0</v>
      </c>
      <c r="Z72" s="13">
        <v>1</v>
      </c>
      <c r="AA72" s="12">
        <v>150000</v>
      </c>
      <c r="AB72" s="14">
        <f t="shared" si="27"/>
        <v>0</v>
      </c>
    </row>
    <row r="73" spans="16:28" x14ac:dyDescent="0.25">
      <c r="P73" s="18"/>
      <c r="Q73" s="20"/>
      <c r="R73" s="13"/>
      <c r="S73" s="13"/>
      <c r="T73" s="12"/>
      <c r="U73" s="14"/>
      <c r="W73" s="18"/>
      <c r="X73" s="20"/>
      <c r="Y73" s="13"/>
      <c r="Z73" s="13"/>
      <c r="AA73" s="12"/>
      <c r="AB73" s="14"/>
    </row>
    <row r="74" spans="16:28" x14ac:dyDescent="0.25">
      <c r="P74" s="27"/>
      <c r="Q74" s="30" t="s">
        <v>32</v>
      </c>
      <c r="R74" s="29"/>
      <c r="S74" s="29"/>
      <c r="T74" s="28"/>
      <c r="U74" s="10">
        <f>SUM(U63:U72)</f>
        <v>1160000</v>
      </c>
      <c r="W74" s="27"/>
      <c r="X74" s="30" t="s">
        <v>32</v>
      </c>
      <c r="Y74" s="29"/>
      <c r="Z74" s="29"/>
      <c r="AA74" s="28"/>
      <c r="AB74" s="10">
        <f>SUM(AB63:AB72)</f>
        <v>1160000</v>
      </c>
    </row>
    <row r="76" spans="16:28" x14ac:dyDescent="0.25">
      <c r="P76" s="27"/>
      <c r="Q76" s="30" t="s">
        <v>32</v>
      </c>
      <c r="R76" s="29"/>
      <c r="S76" s="29"/>
      <c r="T76" s="28"/>
      <c r="U76" s="10" t="e">
        <f>U18+#REF!+#REF!+U74</f>
        <v>#REF!</v>
      </c>
      <c r="W76" s="27"/>
      <c r="X76" s="30" t="s">
        <v>32</v>
      </c>
      <c r="Y76" s="29"/>
      <c r="Z76" s="29"/>
      <c r="AA76" s="28"/>
      <c r="AB76" s="10" t="e">
        <f>AB18+#REF!+#REF!+AB74</f>
        <v>#REF!</v>
      </c>
    </row>
    <row r="80" spans="16:28" x14ac:dyDescent="0.25">
      <c r="U80" s="3"/>
      <c r="AB80" s="3"/>
    </row>
    <row r="82" spans="21:28" x14ac:dyDescent="0.25">
      <c r="U82" s="3"/>
      <c r="AB82" s="3"/>
    </row>
  </sheetData>
  <mergeCells count="8">
    <mergeCell ref="P2:U2"/>
    <mergeCell ref="P20:U20"/>
    <mergeCell ref="P40:U40"/>
    <mergeCell ref="P60:U60"/>
    <mergeCell ref="W2:AB2"/>
    <mergeCell ref="W20:AB20"/>
    <mergeCell ref="W40:AB40"/>
    <mergeCell ref="W60:AB60"/>
  </mergeCells>
  <dataValidations disablePrompts="1" count="1">
    <dataValidation type="list" allowBlank="1" showInputMessage="1" showErrorMessage="1" sqref="D6:D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KIKI</cp:lastModifiedBy>
  <cp:lastPrinted>2022-01-24T01:32:46Z</cp:lastPrinted>
  <dcterms:created xsi:type="dcterms:W3CDTF">2021-02-01T08:26:21Z</dcterms:created>
  <dcterms:modified xsi:type="dcterms:W3CDTF">2022-03-11T07:30:02Z</dcterms:modified>
</cp:coreProperties>
</file>