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41. PT Dwijalla Karsa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U8" i="1"/>
  <c r="U7" i="1"/>
  <c r="U6" i="1"/>
  <c r="T19" i="1" l="1"/>
  <c r="T34" i="1" l="1"/>
  <c r="AA13" i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9" i="1" l="1"/>
  <c r="U38" i="1"/>
  <c r="U36" i="1"/>
  <c r="U35" i="1"/>
  <c r="U34" i="1"/>
  <c r="U33" i="1"/>
  <c r="U32" i="1"/>
  <c r="U31" i="1"/>
  <c r="U30" i="1"/>
  <c r="P29" i="1"/>
  <c r="U28" i="1"/>
  <c r="U27" i="1"/>
  <c r="U26" i="1"/>
  <c r="U41" i="1" l="1"/>
  <c r="U59" i="1" l="1"/>
  <c r="U58" i="1"/>
  <c r="U56" i="1"/>
  <c r="U55" i="1"/>
  <c r="U54" i="1"/>
  <c r="U53" i="1"/>
  <c r="U52" i="1"/>
  <c r="U51" i="1"/>
  <c r="U50" i="1"/>
  <c r="P49" i="1"/>
  <c r="U48" i="1"/>
  <c r="U47" i="1"/>
  <c r="U46" i="1"/>
  <c r="U61" i="1" l="1"/>
  <c r="U12" i="1"/>
  <c r="U11" i="1"/>
  <c r="U19" i="1"/>
  <c r="U16" i="1"/>
  <c r="U13" i="1"/>
  <c r="U10" i="1"/>
  <c r="U75" i="1" l="1"/>
  <c r="U74" i="1"/>
  <c r="U72" i="1"/>
  <c r="U71" i="1"/>
  <c r="U70" i="1"/>
  <c r="P69" i="1"/>
  <c r="U68" i="1"/>
  <c r="U67" i="1"/>
  <c r="U66" i="1"/>
  <c r="U18" i="1"/>
  <c r="U14" i="1"/>
  <c r="U5" i="1"/>
  <c r="P9" i="1"/>
  <c r="U77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5" i="1" l="1"/>
  <c r="U21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9" i="1" l="1"/>
</calcChain>
</file>

<file path=xl/sharedStrings.xml><?xml version="1.0" encoding="utf-8"?>
<sst xmlns="http://schemas.openxmlformats.org/spreadsheetml/2006/main" count="243" uniqueCount="59">
  <si>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</si>
  <si>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</si>
  <si>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</si>
  <si>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</si>
  <si>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</si>
  <si>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</si>
  <si>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</si>
  <si>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</si>
  <si>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</si>
  <si>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</si>
  <si>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</si>
  <si>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</si>
  <si>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</si>
  <si>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</si>
  <si>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</si>
  <si>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</si>
  <si>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</si>
  <si>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</si>
  <si>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</si>
  <si>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</si>
  <si>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</si>
  <si>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</si>
  <si>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</si>
  <si>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</si>
  <si>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</si>
  <si>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</si>
  <si>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</si>
  <si>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</si>
  <si>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</si>
  <si>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</si>
  <si>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</si>
  <si>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</si>
  <si>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</si>
  <si>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</si>
  <si>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</si>
  <si>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</si>
  <si>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</si>
  <si>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</si>
  <si>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</si>
  <si>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</si>
  <si>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</si>
  <si>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</si>
  <si>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</si>
  <si>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</si>
  <si>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</si>
  <si>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</si>
  <si>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</si>
  <si>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</si>
  <si>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</si>
  <si>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</si>
  <si>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DWIJALLA KARSA</t>
  </si>
  <si>
    <t>- RMK (Survei Dalam Kota)</t>
  </si>
  <si>
    <t>- RMK (Survei Luar Kota)</t>
  </si>
  <si>
    <t>- Driver (Survei Dalam Kota)</t>
  </si>
  <si>
    <t>- Driver (Survei Luar Kota)</t>
  </si>
  <si>
    <t>- Bensin Kendaraan (Dalam Kota)</t>
  </si>
  <si>
    <t>- Bensin Kendaraan (Luar Kota)</t>
  </si>
  <si>
    <t>- Tol &amp; Parkir (Dalam Kota)</t>
  </si>
  <si>
    <t>- Tol &amp; Parkir (Luar Kota)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</si>
</sst>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5"/>
  <sheetViews>
    <sheetView showGridLines="0" tabSelected="1" view="pageBreakPreview" zoomScale="85" zoomScaleNormal="80" zoomScaleSheetLayoutView="85" workbookViewId="0">
      <selection activeCell="T13" sqref="T13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51</v>
      </c>
      <c r="R5" s="13">
        <v>1</v>
      </c>
      <c r="S5" s="13">
        <v>2</v>
      </c>
      <c r="T5" s="12">
        <v>130000</v>
      </c>
      <c r="U5" s="14">
        <f t="shared" ref="U5:U6" si="3">R5*S5*T5</f>
        <v>260000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52</v>
      </c>
      <c r="R6" s="13">
        <v>1</v>
      </c>
      <c r="S6" s="13">
        <v>2</v>
      </c>
      <c r="T6" s="12">
        <v>200000</v>
      </c>
      <c r="U6" s="14">
        <f t="shared" si="3"/>
        <v>400000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53</v>
      </c>
      <c r="R7" s="13">
        <v>1</v>
      </c>
      <c r="S7" s="13">
        <v>2</v>
      </c>
      <c r="T7" s="12">
        <v>100000</v>
      </c>
      <c r="U7" s="14">
        <f t="shared" ref="U7:U8" si="6">R7*S7*T7</f>
        <v>200000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18"/>
      <c r="Q8" s="20" t="s">
        <v>54</v>
      </c>
      <c r="R8" s="13">
        <v>1</v>
      </c>
      <c r="S8" s="13">
        <v>2</v>
      </c>
      <c r="T8" s="12">
        <v>150000</v>
      </c>
      <c r="U8" s="14">
        <f t="shared" si="6"/>
        <v>300000</v>
      </c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>
        <f>P4+1</f>
        <v>2</v>
      </c>
      <c r="Q9" s="21" t="s">
        <v>28</v>
      </c>
      <c r="R9" s="13"/>
      <c r="S9" s="13"/>
      <c r="T9" s="12"/>
      <c r="U9" s="14"/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0</v>
      </c>
      <c r="T10" s="12">
        <v>400000</v>
      </c>
      <c r="U10" s="14">
        <f t="shared" ref="U10:U15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43</v>
      </c>
      <c r="R11" s="13">
        <v>0</v>
      </c>
      <c r="S11" s="13">
        <v>2</v>
      </c>
      <c r="T11" s="36">
        <v>829914</v>
      </c>
      <c r="U11" s="14">
        <f t="shared" ref="U11:U12" si="9">R11*S11*T11</f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44</v>
      </c>
      <c r="R12" s="13">
        <v>1</v>
      </c>
      <c r="S12" s="13">
        <v>1</v>
      </c>
      <c r="T12" s="12">
        <v>500000</v>
      </c>
      <c r="U12" s="14">
        <f t="shared" si="9"/>
        <v>500000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25"/>
      <c r="Q13" s="20" t="s">
        <v>55</v>
      </c>
      <c r="R13" s="13">
        <v>1</v>
      </c>
      <c r="S13" s="13">
        <v>2</v>
      </c>
      <c r="T13" s="12">
        <v>150000</v>
      </c>
      <c r="U13" s="14">
        <f t="shared" si="8"/>
        <v>300000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56</v>
      </c>
      <c r="R14" s="13">
        <v>1</v>
      </c>
      <c r="S14" s="13">
        <v>2</v>
      </c>
      <c r="T14" s="12">
        <v>200000</v>
      </c>
      <c r="U14" s="14">
        <f t="shared" si="8"/>
        <v>400000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A15" s="1">
        <v>36360000</v>
      </c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18"/>
      <c r="Q15" s="20" t="s">
        <v>57</v>
      </c>
      <c r="R15" s="13">
        <v>1</v>
      </c>
      <c r="S15" s="13">
        <v>2</v>
      </c>
      <c r="T15" s="12">
        <v>50000</v>
      </c>
      <c r="U15" s="14">
        <f t="shared" si="8"/>
        <v>100000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A16" s="1">
        <f>A15*7%</f>
        <v>2545200.0000000005</v>
      </c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5"/>
      <c r="Q16" s="20" t="s">
        <v>58</v>
      </c>
      <c r="R16" s="13">
        <v>1</v>
      </c>
      <c r="S16" s="13">
        <v>2</v>
      </c>
      <c r="T16" s="12">
        <v>100000</v>
      </c>
      <c r="U16" s="14">
        <f t="shared" ref="U16" si="10">R16*S16*T16</f>
        <v>200000</v>
      </c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25">
        <v>3</v>
      </c>
      <c r="Q17" s="21" t="s">
        <v>35</v>
      </c>
      <c r="R17" s="32"/>
      <c r="S17" s="32"/>
      <c r="T17" s="33"/>
      <c r="U17" s="34"/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36</v>
      </c>
      <c r="R18" s="13">
        <v>0</v>
      </c>
      <c r="S18" s="13">
        <v>0</v>
      </c>
      <c r="T18" s="12">
        <v>50000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31"/>
      <c r="Q19" s="20" t="s">
        <v>42</v>
      </c>
      <c r="R19" s="13">
        <v>0</v>
      </c>
      <c r="S19" s="13">
        <v>0</v>
      </c>
      <c r="T19" s="12">
        <f>300000</f>
        <v>300000</v>
      </c>
      <c r="U19" s="14">
        <f t="shared" ref="U19" si="13">R19*S19*T19</f>
        <v>0</v>
      </c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19"/>
      <c r="Q20" s="26"/>
      <c r="R20" s="16"/>
      <c r="S20" s="16"/>
      <c r="T20" s="15"/>
      <c r="U20" s="17"/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  <c r="P21" s="27"/>
      <c r="Q21" s="30" t="s">
        <v>33</v>
      </c>
      <c r="R21" s="29"/>
      <c r="S21" s="29"/>
      <c r="T21" s="28"/>
      <c r="U21" s="10">
        <f>SUM(U5:U19)</f>
        <v>2660000</v>
      </c>
    </row>
    <row r="22" spans="3:28" x14ac:dyDescent="0.25">
      <c r="C22" s="2">
        <f t="shared" si="5"/>
        <v>19</v>
      </c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37" t="s">
        <v>47</v>
      </c>
      <c r="Q23" s="38"/>
      <c r="R23" s="38"/>
      <c r="S23" s="38"/>
      <c r="T23" s="38"/>
      <c r="U23" s="39"/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9" t="s">
        <v>23</v>
      </c>
      <c r="Q24" s="8" t="s">
        <v>24</v>
      </c>
      <c r="R24" s="7" t="s">
        <v>32</v>
      </c>
      <c r="S24" s="7" t="s">
        <v>5</v>
      </c>
      <c r="T24" s="9" t="s">
        <v>6</v>
      </c>
      <c r="U24" s="9" t="s">
        <v>7</v>
      </c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25">
        <v>1</v>
      </c>
      <c r="Q25" s="21" t="s">
        <v>4</v>
      </c>
      <c r="R25" s="22"/>
      <c r="S25" s="22"/>
      <c r="T25" s="23"/>
      <c r="U25" s="24"/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25</v>
      </c>
      <c r="R26" s="13">
        <v>1</v>
      </c>
      <c r="S26" s="13">
        <v>3</v>
      </c>
      <c r="T26" s="12">
        <v>200000</v>
      </c>
      <c r="U26" s="14">
        <f t="shared" ref="U26:U28" si="15">R26*S26*T26</f>
        <v>600000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26</v>
      </c>
      <c r="R27" s="13">
        <v>1</v>
      </c>
      <c r="S27" s="13">
        <v>3</v>
      </c>
      <c r="T27" s="12">
        <v>150000</v>
      </c>
      <c r="U27" s="14">
        <f t="shared" si="15"/>
        <v>450000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18"/>
      <c r="Q28" s="20" t="s">
        <v>27</v>
      </c>
      <c r="R28" s="13">
        <v>1</v>
      </c>
      <c r="S28" s="13">
        <v>3</v>
      </c>
      <c r="T28" s="12">
        <v>50000</v>
      </c>
      <c r="U28" s="14">
        <f t="shared" si="15"/>
        <v>150000</v>
      </c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>
        <f>P25+1</f>
        <v>2</v>
      </c>
      <c r="Q29" s="21" t="s">
        <v>28</v>
      </c>
      <c r="R29" s="13"/>
      <c r="S29" s="13"/>
      <c r="T29" s="12"/>
      <c r="U29" s="14"/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39</v>
      </c>
      <c r="R30" s="13">
        <v>0</v>
      </c>
      <c r="S30" s="13">
        <v>1</v>
      </c>
      <c r="T30" s="12">
        <v>400000</v>
      </c>
      <c r="U30" s="14">
        <f t="shared" ref="U30:U36" si="17">R30*S30*T30</f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43</v>
      </c>
      <c r="R31" s="13">
        <v>0</v>
      </c>
      <c r="S31" s="13">
        <v>2</v>
      </c>
      <c r="T31" s="36">
        <v>581700</v>
      </c>
      <c r="U31" s="14">
        <f t="shared" si="17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44</v>
      </c>
      <c r="R32" s="13">
        <v>0</v>
      </c>
      <c r="S32" s="13">
        <v>2</v>
      </c>
      <c r="T32" s="12">
        <v>500000</v>
      </c>
      <c r="U32" s="14">
        <f t="shared" si="17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25"/>
      <c r="Q33" s="20" t="s">
        <v>40</v>
      </c>
      <c r="R33" s="13">
        <v>0</v>
      </c>
      <c r="S33" s="13">
        <v>1</v>
      </c>
      <c r="T33" s="12">
        <v>500000</v>
      </c>
      <c r="U33" s="14">
        <f t="shared" si="17"/>
        <v>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29</v>
      </c>
      <c r="R34" s="13">
        <v>1</v>
      </c>
      <c r="S34" s="13">
        <v>3</v>
      </c>
      <c r="T34" s="12">
        <f>100000</f>
        <v>100000</v>
      </c>
      <c r="U34" s="14">
        <f t="shared" si="17"/>
        <v>300000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18"/>
      <c r="Q35" s="20" t="s">
        <v>31</v>
      </c>
      <c r="R35" s="13">
        <v>1</v>
      </c>
      <c r="S35" s="13">
        <v>3</v>
      </c>
      <c r="T35" s="12">
        <v>25000</v>
      </c>
      <c r="U35" s="14">
        <f t="shared" si="17"/>
        <v>75000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35"/>
      <c r="Q36" s="20" t="s">
        <v>41</v>
      </c>
      <c r="R36" s="13">
        <v>0</v>
      </c>
      <c r="S36" s="13">
        <v>1</v>
      </c>
      <c r="T36" s="12">
        <v>75000</v>
      </c>
      <c r="U36" s="14">
        <f t="shared" si="17"/>
        <v>0</v>
      </c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25">
        <v>3</v>
      </c>
      <c r="Q37" s="21" t="s">
        <v>35</v>
      </c>
      <c r="R37" s="32"/>
      <c r="S37" s="32"/>
      <c r="T37" s="33"/>
      <c r="U37" s="34"/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36</v>
      </c>
      <c r="R38" s="13">
        <v>1</v>
      </c>
      <c r="S38" s="13">
        <v>1</v>
      </c>
      <c r="T38" s="12">
        <v>50000</v>
      </c>
      <c r="U38" s="14">
        <f t="shared" ref="U38:U39" si="19">R38*S38*T38</f>
        <v>50000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31"/>
      <c r="Q39" s="20" t="s">
        <v>42</v>
      </c>
      <c r="R39" s="13">
        <v>2</v>
      </c>
      <c r="S39" s="13">
        <v>1</v>
      </c>
      <c r="T39" s="12">
        <v>250000</v>
      </c>
      <c r="U39" s="14">
        <f t="shared" si="19"/>
        <v>500000</v>
      </c>
      <c r="W39" s="19"/>
      <c r="X39" s="26"/>
      <c r="Y39" s="16"/>
      <c r="Z39" s="16"/>
      <c r="AA39" s="15"/>
      <c r="AB39" s="17"/>
    </row>
    <row r="40" spans="16:28" x14ac:dyDescent="0.25">
      <c r="P40" s="19"/>
      <c r="Q40" s="26"/>
      <c r="R40" s="16"/>
      <c r="S40" s="16"/>
      <c r="T40" s="15"/>
      <c r="U40" s="17"/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P41" s="27"/>
      <c r="Q41" s="30" t="s">
        <v>33</v>
      </c>
      <c r="R41" s="29"/>
      <c r="S41" s="29"/>
      <c r="T41" s="28"/>
      <c r="U41" s="10">
        <f>SUM(U26:U39)</f>
        <v>2125000</v>
      </c>
      <c r="AB41" s="3"/>
    </row>
    <row r="42" spans="16:28" x14ac:dyDescent="0.25">
      <c r="U42" s="3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37" t="s">
        <v>49</v>
      </c>
      <c r="Q43" s="38"/>
      <c r="R43" s="38"/>
      <c r="S43" s="38"/>
      <c r="T43" s="38"/>
      <c r="U43" s="39"/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9" t="s">
        <v>23</v>
      </c>
      <c r="Q44" s="8" t="s">
        <v>24</v>
      </c>
      <c r="R44" s="7" t="s">
        <v>32</v>
      </c>
      <c r="S44" s="7" t="s">
        <v>5</v>
      </c>
      <c r="T44" s="9" t="s">
        <v>6</v>
      </c>
      <c r="U44" s="9" t="s">
        <v>7</v>
      </c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25">
        <v>1</v>
      </c>
      <c r="Q45" s="21" t="s">
        <v>4</v>
      </c>
      <c r="R45" s="22"/>
      <c r="S45" s="22"/>
      <c r="T45" s="23"/>
      <c r="U45" s="24"/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25</v>
      </c>
      <c r="R46" s="13">
        <v>1</v>
      </c>
      <c r="S46" s="13">
        <v>2</v>
      </c>
      <c r="T46" s="12">
        <v>200000</v>
      </c>
      <c r="U46" s="14">
        <f t="shared" ref="U46:U48" si="21">R46*S46*T46</f>
        <v>400000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26</v>
      </c>
      <c r="R47" s="13">
        <v>0</v>
      </c>
      <c r="S47" s="13">
        <v>3</v>
      </c>
      <c r="T47" s="12">
        <v>150000</v>
      </c>
      <c r="U47" s="14">
        <f t="shared" si="21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18"/>
      <c r="Q48" s="20" t="s">
        <v>27</v>
      </c>
      <c r="R48" s="13">
        <v>0</v>
      </c>
      <c r="S48" s="13">
        <v>2</v>
      </c>
      <c r="T48" s="12">
        <v>50000</v>
      </c>
      <c r="U48" s="14">
        <f t="shared" si="21"/>
        <v>0</v>
      </c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>
        <f>P45+1</f>
        <v>2</v>
      </c>
      <c r="Q49" s="21" t="s">
        <v>28</v>
      </c>
      <c r="R49" s="13"/>
      <c r="S49" s="13"/>
      <c r="T49" s="12"/>
      <c r="U49" s="14"/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39</v>
      </c>
      <c r="R50" s="13">
        <v>1</v>
      </c>
      <c r="S50" s="13">
        <v>1</v>
      </c>
      <c r="T50" s="12">
        <v>400000</v>
      </c>
      <c r="U50" s="14">
        <f t="shared" ref="U50:U56" si="23">R50*S50*T50</f>
        <v>400000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43</v>
      </c>
      <c r="R51" s="13">
        <v>1</v>
      </c>
      <c r="S51" s="13">
        <v>2</v>
      </c>
      <c r="T51" s="12">
        <v>386100</v>
      </c>
      <c r="U51" s="14">
        <f t="shared" si="23"/>
        <v>772200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44</v>
      </c>
      <c r="R52" s="13">
        <v>1</v>
      </c>
      <c r="S52" s="13">
        <v>1</v>
      </c>
      <c r="T52" s="12">
        <v>500000</v>
      </c>
      <c r="U52" s="14">
        <f t="shared" si="23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25"/>
      <c r="Q53" s="20" t="s">
        <v>40</v>
      </c>
      <c r="R53" s="13">
        <v>1</v>
      </c>
      <c r="S53" s="13">
        <v>1</v>
      </c>
      <c r="T53" s="12">
        <v>500000</v>
      </c>
      <c r="U53" s="14">
        <f t="shared" si="23"/>
        <v>500000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29</v>
      </c>
      <c r="R54" s="13">
        <v>1</v>
      </c>
      <c r="S54" s="13">
        <v>1</v>
      </c>
      <c r="T54" s="12">
        <v>150000</v>
      </c>
      <c r="U54" s="14">
        <f t="shared" si="23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18"/>
      <c r="Q55" s="20" t="s">
        <v>31</v>
      </c>
      <c r="R55" s="13">
        <v>1</v>
      </c>
      <c r="S55" s="13">
        <v>1</v>
      </c>
      <c r="T55" s="12">
        <v>150000</v>
      </c>
      <c r="U55" s="14">
        <f t="shared" si="23"/>
        <v>150000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35"/>
      <c r="Q56" s="20" t="s">
        <v>41</v>
      </c>
      <c r="R56" s="13">
        <v>1</v>
      </c>
      <c r="S56" s="13">
        <v>1</v>
      </c>
      <c r="T56" s="12">
        <v>75000</v>
      </c>
      <c r="U56" s="14">
        <f t="shared" si="23"/>
        <v>75000</v>
      </c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25">
        <v>3</v>
      </c>
      <c r="Q57" s="21" t="s">
        <v>35</v>
      </c>
      <c r="R57" s="32"/>
      <c r="S57" s="32"/>
      <c r="T57" s="33"/>
      <c r="U57" s="34"/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36</v>
      </c>
      <c r="R58" s="13">
        <v>1</v>
      </c>
      <c r="S58" s="13">
        <v>1</v>
      </c>
      <c r="T58" s="12">
        <v>50000</v>
      </c>
      <c r="U58" s="14">
        <f t="shared" ref="U58:U59" si="25">R58*S58*T58</f>
        <v>50000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31"/>
      <c r="Q59" s="20" t="s">
        <v>42</v>
      </c>
      <c r="R59" s="13">
        <v>1</v>
      </c>
      <c r="S59" s="13">
        <v>2</v>
      </c>
      <c r="T59" s="12">
        <v>250000</v>
      </c>
      <c r="U59" s="14">
        <f t="shared" si="25"/>
        <v>500000</v>
      </c>
      <c r="W59" s="19"/>
      <c r="X59" s="26"/>
      <c r="Y59" s="16"/>
      <c r="Z59" s="16"/>
      <c r="AA59" s="15"/>
      <c r="AB59" s="17"/>
    </row>
    <row r="60" spans="16:28" x14ac:dyDescent="0.25">
      <c r="P60" s="19"/>
      <c r="Q60" s="26"/>
      <c r="R60" s="16"/>
      <c r="S60" s="16"/>
      <c r="T60" s="15"/>
      <c r="U60" s="17"/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1" spans="16:28" x14ac:dyDescent="0.25">
      <c r="P61" s="27"/>
      <c r="Q61" s="30" t="s">
        <v>33</v>
      </c>
      <c r="R61" s="29"/>
      <c r="S61" s="29"/>
      <c r="T61" s="28"/>
      <c r="U61" s="10">
        <f>SUM(U46:U59)</f>
        <v>3497200</v>
      </c>
    </row>
    <row r="62" spans="16:28" x14ac:dyDescent="0.25">
      <c r="W62" s="37" t="s">
        <v>38</v>
      </c>
      <c r="X62" s="38"/>
      <c r="Y62" s="38"/>
      <c r="Z62" s="38"/>
      <c r="AA62" s="38"/>
      <c r="AB62" s="39"/>
    </row>
    <row r="63" spans="16:28" x14ac:dyDescent="0.25">
      <c r="P63" s="37" t="s">
        <v>38</v>
      </c>
      <c r="Q63" s="38"/>
      <c r="R63" s="38"/>
      <c r="S63" s="38"/>
      <c r="T63" s="38"/>
      <c r="U63" s="39"/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9" t="s">
        <v>23</v>
      </c>
      <c r="Q64" s="8" t="s">
        <v>24</v>
      </c>
      <c r="R64" s="7" t="s">
        <v>32</v>
      </c>
      <c r="S64" s="7" t="s">
        <v>5</v>
      </c>
      <c r="T64" s="9" t="s">
        <v>6</v>
      </c>
      <c r="U64" s="9" t="s">
        <v>7</v>
      </c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25">
        <v>1</v>
      </c>
      <c r="Q65" s="21" t="s">
        <v>4</v>
      </c>
      <c r="R65" s="22"/>
      <c r="S65" s="22"/>
      <c r="T65" s="23"/>
      <c r="U65" s="24"/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25</v>
      </c>
      <c r="R66" s="13">
        <v>1</v>
      </c>
      <c r="S66" s="13">
        <v>3</v>
      </c>
      <c r="T66" s="12">
        <v>150000</v>
      </c>
      <c r="U66" s="14">
        <f t="shared" ref="U66:U68" si="27">R66*S66*T66</f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26</v>
      </c>
      <c r="R67" s="13">
        <v>1</v>
      </c>
      <c r="S67" s="13">
        <v>3</v>
      </c>
      <c r="T67" s="12">
        <v>150000</v>
      </c>
      <c r="U67" s="14">
        <f t="shared" si="27"/>
        <v>450000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18"/>
      <c r="Q68" s="20" t="s">
        <v>27</v>
      </c>
      <c r="R68" s="13">
        <v>0</v>
      </c>
      <c r="S68" s="13">
        <v>2</v>
      </c>
      <c r="T68" s="12">
        <v>100000</v>
      </c>
      <c r="U68" s="14">
        <f t="shared" si="27"/>
        <v>0</v>
      </c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25">
        <f>P65+1</f>
        <v>2</v>
      </c>
      <c r="Q69" s="21" t="s">
        <v>28</v>
      </c>
      <c r="R69" s="13"/>
      <c r="S69" s="13"/>
      <c r="T69" s="12"/>
      <c r="U69" s="14"/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29</v>
      </c>
      <c r="R70" s="13">
        <v>1</v>
      </c>
      <c r="S70" s="13">
        <v>3</v>
      </c>
      <c r="T70" s="12">
        <v>50000</v>
      </c>
      <c r="U70" s="14">
        <f t="shared" ref="U70:U72" si="29">R70*S70*T70</f>
        <v>150000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30</v>
      </c>
      <c r="R71" s="13">
        <v>0</v>
      </c>
      <c r="S71" s="13">
        <v>2</v>
      </c>
      <c r="T71" s="12">
        <v>100000</v>
      </c>
      <c r="U71" s="14">
        <f t="shared" si="29"/>
        <v>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18"/>
      <c r="Q72" s="20" t="s">
        <v>34</v>
      </c>
      <c r="R72" s="13">
        <v>1</v>
      </c>
      <c r="S72" s="13">
        <v>3</v>
      </c>
      <c r="T72" s="12">
        <v>20000</v>
      </c>
      <c r="U72" s="14">
        <f t="shared" si="29"/>
        <v>60000</v>
      </c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25">
        <v>3</v>
      </c>
      <c r="Q73" s="21" t="s">
        <v>35</v>
      </c>
      <c r="R73" s="13"/>
      <c r="S73" s="13"/>
      <c r="T73" s="12"/>
      <c r="U73" s="14"/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36</v>
      </c>
      <c r="R74" s="13">
        <v>1</v>
      </c>
      <c r="S74" s="13">
        <v>1</v>
      </c>
      <c r="T74" s="12">
        <v>50000</v>
      </c>
      <c r="U74" s="14">
        <f t="shared" ref="U74:U75" si="31">R74*S74*T74</f>
        <v>50000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31"/>
      <c r="Q75" s="20" t="s">
        <v>37</v>
      </c>
      <c r="R75" s="13">
        <v>0</v>
      </c>
      <c r="S75" s="13">
        <v>1</v>
      </c>
      <c r="T75" s="12">
        <v>150000</v>
      </c>
      <c r="U75" s="14">
        <f t="shared" si="31"/>
        <v>0</v>
      </c>
      <c r="W75" s="18"/>
      <c r="X75" s="20"/>
      <c r="Y75" s="13"/>
      <c r="Z75" s="13"/>
      <c r="AA75" s="12"/>
      <c r="AB75" s="14"/>
    </row>
    <row r="76" spans="16:28" x14ac:dyDescent="0.25">
      <c r="P76" s="18"/>
      <c r="Q76" s="20"/>
      <c r="R76" s="13"/>
      <c r="S76" s="13"/>
      <c r="T76" s="12"/>
      <c r="U76" s="14"/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7" spans="16:28" x14ac:dyDescent="0.25">
      <c r="P77" s="27"/>
      <c r="Q77" s="30" t="s">
        <v>33</v>
      </c>
      <c r="R77" s="29"/>
      <c r="S77" s="29"/>
      <c r="T77" s="28"/>
      <c r="U77" s="10">
        <f>SUM(U66:U75)</f>
        <v>1160000</v>
      </c>
    </row>
    <row r="78" spans="16:28" x14ac:dyDescent="0.25"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79" spans="16:28" x14ac:dyDescent="0.25">
      <c r="P79" s="27"/>
      <c r="Q79" s="30" t="s">
        <v>33</v>
      </c>
      <c r="R79" s="29"/>
      <c r="S79" s="29"/>
      <c r="T79" s="28"/>
      <c r="U79" s="10" t="e">
        <f>U21+#REF!+#REF!+U77</f>
        <v>#REF!</v>
      </c>
    </row>
    <row r="82" spans="21:28" x14ac:dyDescent="0.25">
      <c r="AB82" s="3"/>
    </row>
    <row r="83" spans="21:28" x14ac:dyDescent="0.25">
      <c r="U83" s="3"/>
    </row>
    <row r="84" spans="21:28" x14ac:dyDescent="0.25">
      <c r="AB84" s="3"/>
    </row>
    <row r="85" spans="21:28" x14ac:dyDescent="0.25">
      <c r="U85" s="3"/>
    </row>
  </sheetData>
  <mergeCells count="8">
    <mergeCell ref="P2:U2"/>
    <mergeCell ref="P23:U23"/>
    <mergeCell ref="P43:U43"/>
    <mergeCell ref="P63:U63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BOBY</cp:lastModifiedBy>
  <cp:lastPrinted>2022-01-24T01:32:46Z</cp:lastPrinted>
  <dcterms:created xsi:type="dcterms:W3CDTF">2021-02-01T08:26:21Z</dcterms:created>
  <dcterms:modified xsi:type="dcterms:W3CDTF">2022-05-13T03:28:24Z</dcterms:modified>
</cp:coreProperties>
</file>