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48. PT. Nusantara Medika Utama\Admin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</sheets>
  <definedNames>
    <definedName name="_xlnm.Print_Area" localSheetId="0">Sheet1!$P$2:$U$20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U33" i="1" l="1"/>
  <c r="T34" i="1" l="1"/>
  <c r="AA14" i="1"/>
  <c r="AB74" i="1" l="1"/>
  <c r="AB73" i="1"/>
  <c r="AB71" i="1"/>
  <c r="AB70" i="1"/>
  <c r="AB69" i="1"/>
  <c r="W68" i="1"/>
  <c r="AB67" i="1"/>
  <c r="AB66" i="1"/>
  <c r="AB65" i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6" i="1"/>
  <c r="AB35" i="1"/>
  <c r="AB34" i="1"/>
  <c r="AB33" i="1"/>
  <c r="AB32" i="1"/>
  <c r="AB31" i="1"/>
  <c r="AB30" i="1"/>
  <c r="W29" i="1"/>
  <c r="AB28" i="1"/>
  <c r="AB27" i="1"/>
  <c r="AB26" i="1"/>
  <c r="AB18" i="1"/>
  <c r="AB16" i="1"/>
  <c r="AB15" i="1"/>
  <c r="AB14" i="1"/>
  <c r="AB13" i="1"/>
  <c r="AB12" i="1"/>
  <c r="AB11" i="1"/>
  <c r="AB10" i="1"/>
  <c r="W9" i="1"/>
  <c r="AB8" i="1"/>
  <c r="AB7" i="1"/>
  <c r="AB6" i="1"/>
  <c r="AB76" i="1" l="1"/>
  <c r="AB20" i="1"/>
  <c r="AB78" i="1" s="1"/>
  <c r="AB40" i="1"/>
  <c r="AB60" i="1"/>
  <c r="U38" i="1" l="1"/>
  <c r="U36" i="1"/>
  <c r="U35" i="1"/>
  <c r="U34" i="1"/>
  <c r="U32" i="1"/>
  <c r="U31" i="1"/>
  <c r="U30" i="1"/>
  <c r="P29" i="1"/>
  <c r="U28" i="1"/>
  <c r="U27" i="1"/>
  <c r="U26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2" i="1"/>
  <c r="U11" i="1"/>
  <c r="U16" i="1"/>
  <c r="U13" i="1"/>
  <c r="U10" i="1"/>
  <c r="U74" i="1" l="1"/>
  <c r="U73" i="1"/>
  <c r="U71" i="1"/>
  <c r="U70" i="1"/>
  <c r="U69" i="1"/>
  <c r="P68" i="1"/>
  <c r="U67" i="1"/>
  <c r="U66" i="1"/>
  <c r="U65" i="1"/>
  <c r="U18" i="1"/>
  <c r="U14" i="1"/>
  <c r="U8" i="1"/>
  <c r="U7" i="1"/>
  <c r="U6" i="1"/>
  <c r="P9" i="1"/>
  <c r="U76" i="1" l="1"/>
  <c r="H30" i="1" l="1"/>
  <c r="H31" i="1" s="1"/>
  <c r="M30" i="1" l="1"/>
  <c r="K21" i="1"/>
  <c r="L21" i="1" s="1"/>
  <c r="M21" i="1" s="1"/>
  <c r="K20" i="1"/>
  <c r="L20" i="1" s="1"/>
  <c r="K19" i="1"/>
  <c r="L19" i="1" s="1"/>
  <c r="K18" i="1"/>
  <c r="L18" i="1" s="1"/>
  <c r="M18" i="1" s="1"/>
  <c r="K17" i="1"/>
  <c r="L17" i="1" s="1"/>
  <c r="K16" i="1"/>
  <c r="L16" i="1" s="1"/>
  <c r="K15" i="1"/>
  <c r="L15" i="1" s="1"/>
  <c r="K14" i="1"/>
  <c r="L14" i="1" s="1"/>
  <c r="M14" i="1" s="1"/>
  <c r="K13" i="1"/>
  <c r="L13" i="1" s="1"/>
  <c r="K12" i="1"/>
  <c r="L12" i="1" s="1"/>
  <c r="K11" i="1"/>
  <c r="L11" i="1" s="1"/>
  <c r="K10" i="1"/>
  <c r="L10" i="1" s="1"/>
  <c r="M10" i="1" s="1"/>
  <c r="K9" i="1"/>
  <c r="L9" i="1" s="1"/>
  <c r="K8" i="1"/>
  <c r="K7" i="1"/>
  <c r="L7" i="1" s="1"/>
  <c r="K6" i="1"/>
  <c r="L6" i="1" s="1"/>
  <c r="M6" i="1" s="1"/>
  <c r="K5" i="1"/>
  <c r="L5" i="1" s="1"/>
  <c r="M5" i="1" l="1"/>
  <c r="M7" i="1"/>
  <c r="M15" i="1"/>
  <c r="L8" i="1"/>
  <c r="M8" i="1" s="1"/>
  <c r="M11" i="1"/>
  <c r="M12" i="1"/>
  <c r="M16" i="1"/>
  <c r="M19" i="1"/>
  <c r="M9" i="1"/>
  <c r="M13" i="1"/>
  <c r="M17" i="1"/>
  <c r="M20" i="1"/>
  <c r="M28" i="1" l="1"/>
  <c r="U15" i="1" l="1"/>
  <c r="U20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4" i="1" s="1"/>
  <c r="C25" i="1" s="1"/>
  <c r="C26" i="1" s="1"/>
  <c r="C27" i="1" s="1"/>
  <c r="U78" i="1" l="1"/>
</calcChain>
</file>

<file path=xl/sharedStrings.xml><?xml version="1.0" encoding="utf-8"?>
<sst xmlns="http://schemas.openxmlformats.org/spreadsheetml/2006/main" count="237" uniqueCount="59">
  <si>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</si>
  <si>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</si>
  <si>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</si>
  <si>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</si>
  <si>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</si>
  <si>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</si>
  <si>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</si>
  <si>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</si>
  <si>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</si>
  <si>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</si>
  <si>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</si>
  <si>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</si>
  <si>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</si>
  <si>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</si>
  <si>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</si>
  <si>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</si>
  <si>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</si>
  <si>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</si>
  <si>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</si>
  <si>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</si>
  <si>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</si>
  <si>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</si>
  <si>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</si>
  <si>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</si>
  <si>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</si>
  <si>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</si>
  <si>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</si>
  <si>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</si>
  <si>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</si>
  <si>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</si>
  <si>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</si>
  <si>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</si>
  <si>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</si>
  <si>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</si>
  <si>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</si>
  <si>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</si>
  <si>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</si>
  <si>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</si>
  <si>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</si>
  <si>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</si>
  <si>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</si>
  <si>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</si>
  <si>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</si>
  <si>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</si>
  <si>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</si>
  <si>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</si>
  <si>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</si>
  <si>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PEKANBARU - 1</t>
  </si>
  <si>
    <t>YOGYAKARTA - 1</t>
  </si>
  <si>
    <t>- Komunikasi</t>
  </si>
  <si>
    <t>TOTAL 1</t>
  </si>
  <si>
    <t>Lokasi : Sleman &amp; Sukoharjo</t>
  </si>
  <si>
    <t>TOTAL 2</t>
  </si>
  <si>
    <t>PT. CORDIALELS SISTEM FURNITURE - 30 Mei s/d 2 Juni 2022</t>
  </si>
  <si>
    <t>- Pesawat PP</t>
  </si>
  <si>
    <t>PT. NUSANTARA MEDIKA UTAMA - 07 &amp; 08 JUNI 2022</t>
  </si>
  <si>
    <t>Lokasi : Blitar</t>
  </si>
  <si>
    <t>- Tol &amp; Parkir</t>
  </si>
  <si>
    <t>- Taksi Hotel ke Bandara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</si>
</sst>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  <xf numFmtId="0" fontId="1" fillId="0" borderId="0" xfId="1" applyNumberFormat="1" applyFont="1" applyAlignment="1">
      <alignment horizontal="center"/>
    </xf>
    <xf numFmtId="41" fontId="1" fillId="0" borderId="0" xfId="1" applyFont="1"/>
    <xf numFmtId="0" fontId="4" fillId="0" borderId="8" xfId="1" applyNumberFormat="1" applyFont="1" applyBorder="1" applyAlignment="1">
      <alignment horizontal="center"/>
    </xf>
    <xf numFmtId="41" fontId="1" fillId="0" borderId="3" xfId="1" quotePrefix="1" applyFont="1" applyBorder="1"/>
    <xf numFmtId="0" fontId="1" fillId="0" borderId="3" xfId="1" applyNumberFormat="1" applyFont="1" applyBorder="1" applyAlignment="1">
      <alignment horizontal="center"/>
    </xf>
    <xf numFmtId="41" fontId="1" fillId="0" borderId="3" xfId="1" applyFont="1" applyBorder="1"/>
    <xf numFmtId="41" fontId="1" fillId="0" borderId="4" xfId="1" applyFont="1" applyBorder="1"/>
    <xf numFmtId="41" fontId="2" fillId="0" borderId="11" xfId="1" applyFont="1" applyFill="1" applyBorder="1" applyAlignment="1">
      <alignment horizontal="left"/>
    </xf>
    <xf numFmtId="41" fontId="2" fillId="0" borderId="12" xfId="1" applyFont="1" applyFill="1" applyBorder="1" applyAlignment="1">
      <alignment horizontal="left"/>
    </xf>
    <xf numFmtId="41" fontId="2" fillId="0" borderId="13" xfId="1" applyFont="1" applyFill="1" applyBorder="1" applyAlignment="1">
      <alignment horizontal="left"/>
    </xf>
    <xf numFmtId="41" fontId="2" fillId="0" borderId="11" xfId="1" applyFont="1" applyFill="1" applyBorder="1" applyAlignment="1">
      <alignment horizontal="left"/>
    </xf>
    <xf numFmtId="41" fontId="2" fillId="0" borderId="12" xfId="1" applyFont="1" applyFill="1" applyBorder="1" applyAlignment="1">
      <alignment horizontal="left"/>
    </xf>
    <xf numFmtId="41" fontId="2" fillId="0" borderId="13" xfId="1" applyFont="1" applyFill="1" applyBorder="1" applyAlignment="1">
      <alignment horizontal="left"/>
    </xf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4"/>
  <sheetViews>
    <sheetView showGridLines="0" tabSelected="1" view="pageBreakPreview" zoomScale="85" zoomScaleNormal="80" zoomScaleSheetLayoutView="85" workbookViewId="0">
      <selection activeCell="T19" sqref="T19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 collapsed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50" t="s">
        <v>55</v>
      </c>
      <c r="Q2" s="51"/>
      <c r="R2" s="51"/>
      <c r="S2" s="51"/>
      <c r="T2" s="51"/>
      <c r="U2" s="52"/>
      <c r="W2" s="53" t="s">
        <v>46</v>
      </c>
      <c r="X2" s="54"/>
      <c r="Y2" s="54"/>
      <c r="Z2" s="54"/>
      <c r="AA2" s="54"/>
      <c r="AB2" s="55"/>
    </row>
    <row r="3" spans="1:28" x14ac:dyDescent="0.25">
      <c r="K3" s="6"/>
      <c r="L3" s="6"/>
      <c r="M3" s="5"/>
      <c r="N3" s="5"/>
      <c r="P3" s="47" t="s">
        <v>56</v>
      </c>
      <c r="Q3" s="48"/>
      <c r="R3" s="48"/>
      <c r="S3" s="48"/>
      <c r="T3" s="48"/>
      <c r="U3" s="49"/>
      <c r="W3" s="37"/>
      <c r="X3" s="38"/>
      <c r="Y3" s="38"/>
      <c r="Z3" s="38"/>
      <c r="AA3" s="38"/>
      <c r="AB3" s="39"/>
    </row>
    <row r="4" spans="1:28" s="3" customFormat="1" x14ac:dyDescent="0.25">
      <c r="C4" s="4"/>
      <c r="D4" s="3" t="s">
        <v>0</v>
      </c>
      <c r="E4" s="3" t="s">
        <v>1</v>
      </c>
      <c r="F4" s="3" t="s">
        <v>2</v>
      </c>
      <c r="G4" s="3" t="s">
        <v>8</v>
      </c>
      <c r="H4" s="3" t="s">
        <v>13</v>
      </c>
      <c r="I4" s="3" t="s">
        <v>14</v>
      </c>
      <c r="J4" s="3" t="s">
        <v>3</v>
      </c>
      <c r="K4" s="3" t="s">
        <v>11</v>
      </c>
      <c r="L4" s="3" t="s">
        <v>22</v>
      </c>
      <c r="M4" s="3" t="s">
        <v>7</v>
      </c>
      <c r="P4" s="9" t="s">
        <v>23</v>
      </c>
      <c r="Q4" s="8" t="s">
        <v>24</v>
      </c>
      <c r="R4" s="7" t="s">
        <v>32</v>
      </c>
      <c r="S4" s="7" t="s">
        <v>5</v>
      </c>
      <c r="T4" s="9" t="s">
        <v>6</v>
      </c>
      <c r="U4" s="9" t="s">
        <v>7</v>
      </c>
      <c r="W4" s="9" t="s">
        <v>23</v>
      </c>
      <c r="X4" s="8" t="s">
        <v>24</v>
      </c>
      <c r="Y4" s="7" t="s">
        <v>32</v>
      </c>
      <c r="Z4" s="7" t="s">
        <v>5</v>
      </c>
      <c r="AA4" s="9" t="s">
        <v>6</v>
      </c>
      <c r="AB4" s="9" t="s">
        <v>7</v>
      </c>
    </row>
    <row r="5" spans="1:28" x14ac:dyDescent="0.25">
      <c r="C5" s="2">
        <v>1</v>
      </c>
      <c r="D5" s="1" t="s">
        <v>10</v>
      </c>
      <c r="H5" s="1" t="s">
        <v>12</v>
      </c>
      <c r="I5" s="1" t="s">
        <v>15</v>
      </c>
      <c r="J5" s="1">
        <v>4950000</v>
      </c>
      <c r="K5" s="1">
        <f>J5*(1-$K$2)</f>
        <v>3960000</v>
      </c>
      <c r="L5" s="1">
        <f>K5*L$2</f>
        <v>396000</v>
      </c>
      <c r="M5" s="1">
        <f>K5+L5</f>
        <v>4356000</v>
      </c>
      <c r="P5" s="25">
        <v>1</v>
      </c>
      <c r="Q5" s="21" t="s">
        <v>4</v>
      </c>
      <c r="R5" s="22"/>
      <c r="S5" s="22"/>
      <c r="T5" s="23"/>
      <c r="U5" s="24"/>
      <c r="W5" s="25">
        <v>1</v>
      </c>
      <c r="X5" s="21" t="s">
        <v>4</v>
      </c>
      <c r="Y5" s="22"/>
      <c r="Z5" s="22"/>
      <c r="AA5" s="23"/>
      <c r="AB5" s="24"/>
    </row>
    <row r="6" spans="1:28" x14ac:dyDescent="0.25">
      <c r="C6" s="2">
        <f>C5+1</f>
        <v>2</v>
      </c>
      <c r="D6" s="1" t="s">
        <v>16</v>
      </c>
      <c r="H6" s="1" t="s">
        <v>9</v>
      </c>
      <c r="I6" s="1" t="s">
        <v>17</v>
      </c>
      <c r="J6" s="1">
        <v>4950000</v>
      </c>
      <c r="K6" s="1">
        <f t="shared" ref="K6:K21" si="0">J6*(1-$K$2)</f>
        <v>3960000</v>
      </c>
      <c r="L6" s="1">
        <f t="shared" ref="L6:L21" si="1">K6*L$2</f>
        <v>396000</v>
      </c>
      <c r="M6" s="1">
        <f t="shared" ref="M6:M21" si="2">K6+L6</f>
        <v>4356000</v>
      </c>
      <c r="P6" s="18"/>
      <c r="Q6" s="20" t="s">
        <v>25</v>
      </c>
      <c r="R6" s="13">
        <v>1</v>
      </c>
      <c r="S6" s="13">
        <v>2</v>
      </c>
      <c r="T6" s="12">
        <f>200000</f>
        <v>200000</v>
      </c>
      <c r="U6" s="14">
        <f t="shared" ref="U6:U8" si="3">R6*S6*T6</f>
        <v>400000</v>
      </c>
      <c r="W6" s="18"/>
      <c r="X6" s="20" t="s">
        <v>25</v>
      </c>
      <c r="Y6" s="13">
        <v>1</v>
      </c>
      <c r="Z6" s="13">
        <v>3</v>
      </c>
      <c r="AA6" s="12">
        <v>200000</v>
      </c>
      <c r="AB6" s="14">
        <f t="shared" ref="AB6:AB8" si="4">Y6*Z6*AA6</f>
        <v>600000</v>
      </c>
    </row>
    <row r="7" spans="1:28" x14ac:dyDescent="0.25">
      <c r="C7" s="2">
        <f t="shared" ref="C7:C27" si="5">C6+1</f>
        <v>3</v>
      </c>
      <c r="D7" s="1" t="s">
        <v>18</v>
      </c>
      <c r="E7" s="1">
        <v>360</v>
      </c>
      <c r="F7" s="1">
        <v>583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26</v>
      </c>
      <c r="R7" s="13">
        <v>0</v>
      </c>
      <c r="S7" s="13">
        <v>2</v>
      </c>
      <c r="T7" s="12">
        <v>100000</v>
      </c>
      <c r="U7" s="14">
        <f t="shared" si="3"/>
        <v>0</v>
      </c>
      <c r="W7" s="18"/>
      <c r="X7" s="20" t="s">
        <v>26</v>
      </c>
      <c r="Y7" s="13">
        <v>0</v>
      </c>
      <c r="Z7" s="13">
        <v>3</v>
      </c>
      <c r="AA7" s="12">
        <v>150000</v>
      </c>
      <c r="AB7" s="14">
        <f t="shared" si="4"/>
        <v>0</v>
      </c>
    </row>
    <row r="8" spans="1:28" x14ac:dyDescent="0.25">
      <c r="C8" s="2">
        <f t="shared" si="5"/>
        <v>4</v>
      </c>
      <c r="D8" s="1" t="s">
        <v>19</v>
      </c>
      <c r="E8" s="1">
        <v>934</v>
      </c>
      <c r="F8" s="1">
        <v>216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18"/>
      <c r="Q8" s="20" t="s">
        <v>27</v>
      </c>
      <c r="R8" s="13">
        <v>0</v>
      </c>
      <c r="S8" s="13">
        <v>2</v>
      </c>
      <c r="T8" s="12">
        <v>50000</v>
      </c>
      <c r="U8" s="14">
        <f t="shared" si="3"/>
        <v>0</v>
      </c>
      <c r="W8" s="18"/>
      <c r="X8" s="20" t="s">
        <v>27</v>
      </c>
      <c r="Y8" s="13">
        <v>0</v>
      </c>
      <c r="Z8" s="13">
        <v>1</v>
      </c>
      <c r="AA8" s="12">
        <v>50000</v>
      </c>
      <c r="AB8" s="14">
        <f t="shared" si="4"/>
        <v>0</v>
      </c>
    </row>
    <row r="9" spans="1:28" x14ac:dyDescent="0.25">
      <c r="C9" s="2">
        <f t="shared" si="5"/>
        <v>5</v>
      </c>
      <c r="D9" s="1" t="s">
        <v>20</v>
      </c>
      <c r="E9" s="1">
        <v>198</v>
      </c>
      <c r="H9" s="1" t="s">
        <v>9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>
        <f>P5+1</f>
        <v>2</v>
      </c>
      <c r="Q9" s="21" t="s">
        <v>28</v>
      </c>
      <c r="R9" s="13"/>
      <c r="S9" s="13"/>
      <c r="T9" s="12"/>
      <c r="U9" s="14"/>
      <c r="W9" s="25">
        <f>W5+1</f>
        <v>2</v>
      </c>
      <c r="X9" s="21" t="s">
        <v>28</v>
      </c>
      <c r="Y9" s="13"/>
      <c r="Z9" s="13"/>
      <c r="AA9" s="12"/>
      <c r="AB9" s="14"/>
    </row>
    <row r="10" spans="1:28" x14ac:dyDescent="0.25">
      <c r="C10" s="2">
        <f t="shared" si="5"/>
        <v>6</v>
      </c>
      <c r="D10" s="1" t="s">
        <v>10</v>
      </c>
      <c r="H10" s="1" t="s">
        <v>21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39</v>
      </c>
      <c r="R10" s="13">
        <v>1</v>
      </c>
      <c r="S10" s="13">
        <v>1</v>
      </c>
      <c r="T10" s="12">
        <v>400000</v>
      </c>
      <c r="U10" s="14">
        <f t="shared" ref="U10:U15" si="6">R10*S10*T10</f>
        <v>400000</v>
      </c>
      <c r="W10" s="25"/>
      <c r="X10" s="20" t="s">
        <v>39</v>
      </c>
      <c r="Y10" s="13">
        <v>1</v>
      </c>
      <c r="Z10" s="13">
        <v>1</v>
      </c>
      <c r="AA10" s="12">
        <v>400000</v>
      </c>
      <c r="AB10" s="14">
        <f t="shared" ref="AB10:AB16" si="7">Y10*Z10*AA10</f>
        <v>400000</v>
      </c>
    </row>
    <row r="11" spans="1:28" x14ac:dyDescent="0.25">
      <c r="C11" s="2">
        <f t="shared" si="5"/>
        <v>7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43</v>
      </c>
      <c r="R11" s="13">
        <v>1</v>
      </c>
      <c r="S11" s="13">
        <v>2</v>
      </c>
      <c r="T11" s="36">
        <v>1000000</v>
      </c>
      <c r="U11" s="14">
        <f t="shared" ref="U11:U12" si="8">R11*S11*T11</f>
        <v>2000000</v>
      </c>
      <c r="W11" s="25"/>
      <c r="X11" s="20" t="s">
        <v>43</v>
      </c>
      <c r="Y11" s="13">
        <v>1</v>
      </c>
      <c r="Z11" s="13">
        <v>2</v>
      </c>
      <c r="AA11" s="36">
        <v>539900</v>
      </c>
      <c r="AB11" s="14">
        <f t="shared" si="7"/>
        <v>1079800</v>
      </c>
    </row>
    <row r="12" spans="1:28" x14ac:dyDescent="0.25">
      <c r="C12" s="2">
        <f t="shared" si="5"/>
        <v>8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44</v>
      </c>
      <c r="R12" s="13">
        <v>1</v>
      </c>
      <c r="S12" s="13">
        <v>1</v>
      </c>
      <c r="T12" s="12">
        <v>500000</v>
      </c>
      <c r="U12" s="14">
        <f t="shared" si="8"/>
        <v>500000</v>
      </c>
      <c r="W12" s="25"/>
      <c r="X12" s="20" t="s">
        <v>44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9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25"/>
      <c r="Q13" s="20" t="s">
        <v>40</v>
      </c>
      <c r="R13" s="13">
        <v>1</v>
      </c>
      <c r="S13" s="13">
        <v>2</v>
      </c>
      <c r="T13" s="12">
        <v>500000</v>
      </c>
      <c r="U13" s="14">
        <f t="shared" si="6"/>
        <v>1000000</v>
      </c>
      <c r="W13" s="25"/>
      <c r="X13" s="20" t="s">
        <v>40</v>
      </c>
      <c r="Y13" s="13">
        <v>1</v>
      </c>
      <c r="Z13" s="13">
        <v>3</v>
      </c>
      <c r="AA13" s="12">
        <v>500000</v>
      </c>
      <c r="AB13" s="14">
        <f t="shared" si="7"/>
        <v>1500000</v>
      </c>
    </row>
    <row r="14" spans="1:28" x14ac:dyDescent="0.25">
      <c r="A14" s="11"/>
      <c r="C14" s="2">
        <f t="shared" si="5"/>
        <v>10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29</v>
      </c>
      <c r="R14" s="13">
        <v>1</v>
      </c>
      <c r="S14" s="13">
        <v>2</v>
      </c>
      <c r="T14" s="12">
        <v>150000</v>
      </c>
      <c r="U14" s="14">
        <f t="shared" si="6"/>
        <v>300000</v>
      </c>
      <c r="W14" s="18"/>
      <c r="X14" s="20" t="s">
        <v>29</v>
      </c>
      <c r="Y14" s="13">
        <v>1</v>
      </c>
      <c r="Z14" s="13">
        <v>3</v>
      </c>
      <c r="AA14" s="12">
        <f>200000</f>
        <v>200000</v>
      </c>
      <c r="AB14" s="14">
        <f t="shared" si="7"/>
        <v>600000</v>
      </c>
    </row>
    <row r="15" spans="1:28" x14ac:dyDescent="0.25">
      <c r="C15" s="2">
        <f t="shared" si="5"/>
        <v>11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18"/>
      <c r="Q15" s="20" t="s">
        <v>57</v>
      </c>
      <c r="R15" s="13">
        <v>1</v>
      </c>
      <c r="S15" s="13">
        <v>2</v>
      </c>
      <c r="T15" s="12">
        <v>100000</v>
      </c>
      <c r="U15" s="14">
        <f t="shared" si="6"/>
        <v>200000</v>
      </c>
      <c r="W15" s="18"/>
      <c r="X15" s="20" t="s">
        <v>31</v>
      </c>
      <c r="Y15" s="13">
        <v>1</v>
      </c>
      <c r="Z15" s="13">
        <v>3</v>
      </c>
      <c r="AA15" s="12">
        <v>20000</v>
      </c>
      <c r="AB15" s="14">
        <f t="shared" si="7"/>
        <v>60000</v>
      </c>
    </row>
    <row r="16" spans="1:28" x14ac:dyDescent="0.25">
      <c r="C16" s="2">
        <f t="shared" si="5"/>
        <v>12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35"/>
      <c r="Q16" s="20" t="s">
        <v>58</v>
      </c>
      <c r="R16" s="13">
        <v>1</v>
      </c>
      <c r="S16" s="13">
        <v>1</v>
      </c>
      <c r="T16" s="12">
        <v>75000</v>
      </c>
      <c r="U16" s="14">
        <f t="shared" ref="U16" si="9">R16*S16*T16</f>
        <v>75000</v>
      </c>
      <c r="W16" s="35"/>
      <c r="X16" s="20" t="s">
        <v>41</v>
      </c>
      <c r="Y16" s="13">
        <v>1</v>
      </c>
      <c r="Z16" s="13">
        <v>1</v>
      </c>
      <c r="AA16" s="12">
        <v>75000</v>
      </c>
      <c r="AB16" s="14">
        <f t="shared" si="7"/>
        <v>75000</v>
      </c>
    </row>
    <row r="17" spans="3:28" x14ac:dyDescent="0.25">
      <c r="C17" s="2">
        <f t="shared" si="5"/>
        <v>13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25">
        <v>3</v>
      </c>
      <c r="Q17" s="21" t="s">
        <v>35</v>
      </c>
      <c r="R17" s="32"/>
      <c r="S17" s="32"/>
      <c r="T17" s="33"/>
      <c r="U17" s="34"/>
      <c r="W17" s="25">
        <v>3</v>
      </c>
      <c r="X17" s="21" t="s">
        <v>35</v>
      </c>
      <c r="Y17" s="32"/>
      <c r="Z17" s="32"/>
      <c r="AA17" s="33"/>
      <c r="AB17" s="34"/>
    </row>
    <row r="18" spans="3:28" x14ac:dyDescent="0.25">
      <c r="C18" s="2">
        <f t="shared" si="5"/>
        <v>14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49</v>
      </c>
      <c r="R18" s="13">
        <v>1</v>
      </c>
      <c r="S18" s="13">
        <v>1</v>
      </c>
      <c r="T18" s="12">
        <v>25000</v>
      </c>
      <c r="U18" s="14">
        <f t="shared" ref="U18" si="10">R18*S18*T18</f>
        <v>25000</v>
      </c>
      <c r="W18" s="31"/>
      <c r="X18" s="20" t="s">
        <v>36</v>
      </c>
      <c r="Y18" s="13">
        <v>2</v>
      </c>
      <c r="Z18" s="13">
        <v>1</v>
      </c>
      <c r="AA18" s="12">
        <v>50000</v>
      </c>
      <c r="AB18" s="14">
        <f t="shared" ref="AB18" si="11">Y18*Z18*AA18</f>
        <v>100000</v>
      </c>
    </row>
    <row r="19" spans="3:28" x14ac:dyDescent="0.25">
      <c r="C19" s="2" t="e">
        <f>#REF!+1</f>
        <v>#REF!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 t="e">
        <f t="shared" si="5"/>
        <v>#REF!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50</v>
      </c>
      <c r="R20" s="29"/>
      <c r="S20" s="29"/>
      <c r="T20" s="28"/>
      <c r="U20" s="10">
        <f>SUM(U6:U18)</f>
        <v>4900000</v>
      </c>
      <c r="W20" s="27"/>
      <c r="X20" s="30" t="s">
        <v>33</v>
      </c>
      <c r="Y20" s="29"/>
      <c r="Z20" s="29"/>
      <c r="AA20" s="28"/>
      <c r="AB20" s="10">
        <f>SUM(AB6:AB18)</f>
        <v>5914800</v>
      </c>
    </row>
    <row r="21" spans="3:28" x14ac:dyDescent="0.25">
      <c r="C21" s="2" t="e">
        <f t="shared" si="5"/>
        <v>#REF!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 t="e">
        <f t="shared" si="5"/>
        <v>#REF!</v>
      </c>
      <c r="P22" s="53" t="s">
        <v>53</v>
      </c>
      <c r="Q22" s="54"/>
      <c r="R22" s="54"/>
      <c r="S22" s="54"/>
      <c r="T22" s="54"/>
      <c r="U22" s="55"/>
      <c r="W22" s="53" t="s">
        <v>47</v>
      </c>
      <c r="X22" s="54"/>
      <c r="Y22" s="54"/>
      <c r="Z22" s="54"/>
      <c r="AA22" s="54"/>
      <c r="AB22" s="55"/>
    </row>
    <row r="23" spans="3:28" x14ac:dyDescent="0.25">
      <c r="P23" s="37" t="s">
        <v>51</v>
      </c>
      <c r="Q23" s="38"/>
      <c r="R23" s="38"/>
      <c r="S23" s="38"/>
      <c r="T23" s="38"/>
      <c r="U23" s="39"/>
      <c r="W23" s="37"/>
      <c r="X23" s="38"/>
      <c r="Y23" s="38"/>
      <c r="Z23" s="38"/>
      <c r="AA23" s="38"/>
      <c r="AB23" s="39"/>
    </row>
    <row r="24" spans="3:28" x14ac:dyDescent="0.25">
      <c r="C24" s="2" t="e">
        <f>C22+1</f>
        <v>#REF!</v>
      </c>
      <c r="P24" s="9" t="s">
        <v>23</v>
      </c>
      <c r="Q24" s="8" t="s">
        <v>24</v>
      </c>
      <c r="R24" s="7" t="s">
        <v>32</v>
      </c>
      <c r="S24" s="7" t="s">
        <v>5</v>
      </c>
      <c r="T24" s="9" t="s">
        <v>6</v>
      </c>
      <c r="U24" s="9" t="s">
        <v>7</v>
      </c>
      <c r="W24" s="9" t="s">
        <v>23</v>
      </c>
      <c r="X24" s="8" t="s">
        <v>24</v>
      </c>
      <c r="Y24" s="7" t="s">
        <v>32</v>
      </c>
      <c r="Z24" s="7" t="s">
        <v>5</v>
      </c>
      <c r="AA24" s="9" t="s">
        <v>6</v>
      </c>
      <c r="AB24" s="9" t="s">
        <v>7</v>
      </c>
    </row>
    <row r="25" spans="3:28" x14ac:dyDescent="0.25">
      <c r="C25" s="2" t="e">
        <f t="shared" si="5"/>
        <v>#REF!</v>
      </c>
      <c r="P25" s="25">
        <v>1</v>
      </c>
      <c r="Q25" s="21" t="s">
        <v>4</v>
      </c>
      <c r="R25" s="22"/>
      <c r="S25" s="22"/>
      <c r="T25" s="23"/>
      <c r="U25" s="24"/>
      <c r="W25" s="25">
        <v>1</v>
      </c>
      <c r="X25" s="21" t="s">
        <v>4</v>
      </c>
      <c r="Y25" s="22"/>
      <c r="Z25" s="22"/>
      <c r="AA25" s="23"/>
      <c r="AB25" s="24"/>
    </row>
    <row r="26" spans="3:28" x14ac:dyDescent="0.25">
      <c r="C26" s="2" t="e">
        <f t="shared" si="5"/>
        <v>#REF!</v>
      </c>
      <c r="P26" s="18"/>
      <c r="Q26" s="20" t="s">
        <v>25</v>
      </c>
      <c r="R26" s="13">
        <v>0</v>
      </c>
      <c r="S26" s="13">
        <v>4</v>
      </c>
      <c r="T26" s="12">
        <v>200000</v>
      </c>
      <c r="U26" s="14">
        <f t="shared" ref="U26:U28" si="12">R26*S26*T26</f>
        <v>0</v>
      </c>
      <c r="W26" s="18"/>
      <c r="X26" s="20" t="s">
        <v>25</v>
      </c>
      <c r="Y26" s="13">
        <v>1</v>
      </c>
      <c r="Z26" s="13">
        <v>2</v>
      </c>
      <c r="AA26" s="12">
        <v>200000</v>
      </c>
      <c r="AB26" s="14">
        <f t="shared" ref="AB26:AB28" si="13">Y26*Z26*AA26</f>
        <v>400000</v>
      </c>
    </row>
    <row r="27" spans="3:28" x14ac:dyDescent="0.25">
      <c r="C27" s="2" t="e">
        <f t="shared" si="5"/>
        <v>#REF!</v>
      </c>
      <c r="H27" s="1">
        <v>7000000</v>
      </c>
      <c r="P27" s="18"/>
      <c r="Q27" s="20" t="s">
        <v>26</v>
      </c>
      <c r="R27" s="13">
        <v>0</v>
      </c>
      <c r="S27" s="13">
        <v>0</v>
      </c>
      <c r="T27" s="12">
        <v>0</v>
      </c>
      <c r="U27" s="14">
        <f t="shared" si="12"/>
        <v>0</v>
      </c>
      <c r="W27" s="18"/>
      <c r="X27" s="20" t="s">
        <v>26</v>
      </c>
      <c r="Y27" s="13">
        <v>0</v>
      </c>
      <c r="Z27" s="13">
        <v>2</v>
      </c>
      <c r="AA27" s="12">
        <v>150000</v>
      </c>
      <c r="AB27" s="14">
        <f t="shared" si="13"/>
        <v>0</v>
      </c>
    </row>
    <row r="28" spans="3:28" x14ac:dyDescent="0.25">
      <c r="H28" s="1">
        <v>5000000</v>
      </c>
      <c r="J28" s="3"/>
      <c r="K28" s="3"/>
      <c r="L28" s="3"/>
      <c r="M28" s="3">
        <f>SUM(M5:M27)</f>
        <v>74052000</v>
      </c>
      <c r="N28" s="3"/>
      <c r="P28" s="18"/>
      <c r="Q28" s="20" t="s">
        <v>27</v>
      </c>
      <c r="R28" s="13">
        <v>0</v>
      </c>
      <c r="S28" s="13">
        <v>0</v>
      </c>
      <c r="T28" s="12">
        <v>0</v>
      </c>
      <c r="U28" s="14">
        <f t="shared" si="12"/>
        <v>0</v>
      </c>
      <c r="W28" s="18"/>
      <c r="X28" s="20" t="s">
        <v>27</v>
      </c>
      <c r="Y28" s="13">
        <v>0</v>
      </c>
      <c r="Z28" s="13">
        <v>2</v>
      </c>
      <c r="AA28" s="12">
        <v>50000</v>
      </c>
      <c r="AB28" s="14">
        <f t="shared" si="13"/>
        <v>0</v>
      </c>
    </row>
    <row r="29" spans="3:28" x14ac:dyDescent="0.25">
      <c r="H29" s="1">
        <v>5000000</v>
      </c>
      <c r="M29" s="3">
        <v>75000000</v>
      </c>
      <c r="N29" s="3"/>
      <c r="P29" s="25">
        <f>P25+1</f>
        <v>2</v>
      </c>
      <c r="Q29" s="21" t="s">
        <v>28</v>
      </c>
      <c r="R29" s="13"/>
      <c r="S29" s="13"/>
      <c r="T29" s="12"/>
      <c r="U29" s="14"/>
      <c r="W29" s="25">
        <f>W25+1</f>
        <v>2</v>
      </c>
      <c r="X29" s="21" t="s">
        <v>28</v>
      </c>
      <c r="Y29" s="13"/>
      <c r="Z29" s="13"/>
      <c r="AA29" s="12"/>
      <c r="AB29" s="14"/>
    </row>
    <row r="30" spans="3:28" x14ac:dyDescent="0.25">
      <c r="H30" s="1">
        <f>SUM(H27:H29)</f>
        <v>17000000</v>
      </c>
      <c r="J30" s="3"/>
      <c r="K30" s="3"/>
      <c r="L30" s="3"/>
      <c r="M30" s="3">
        <f>M29/1.1</f>
        <v>68181818.181818172</v>
      </c>
      <c r="N30" s="3"/>
      <c r="P30" s="25"/>
      <c r="Q30" s="20" t="s">
        <v>39</v>
      </c>
      <c r="R30" s="13">
        <v>0</v>
      </c>
      <c r="S30" s="13">
        <v>1</v>
      </c>
      <c r="T30" s="12">
        <v>400000</v>
      </c>
      <c r="U30" s="14">
        <f t="shared" ref="U30:U36" si="14">R30*S30*T30</f>
        <v>0</v>
      </c>
      <c r="W30" s="25"/>
      <c r="X30" s="20" t="s">
        <v>39</v>
      </c>
      <c r="Y30" s="13">
        <v>1</v>
      </c>
      <c r="Z30" s="13">
        <v>1</v>
      </c>
      <c r="AA30" s="12">
        <v>400000</v>
      </c>
      <c r="AB30" s="14">
        <f t="shared" ref="AB30:AB36" si="15">Y30*Z30*AA30</f>
        <v>400000</v>
      </c>
    </row>
    <row r="31" spans="3:28" s="41" customFormat="1" x14ac:dyDescent="0.25">
      <c r="C31" s="40"/>
      <c r="H31" s="41">
        <f>H30*1.1</f>
        <v>18700000</v>
      </c>
      <c r="P31" s="42"/>
      <c r="Q31" s="43" t="s">
        <v>54</v>
      </c>
      <c r="R31" s="44">
        <v>0</v>
      </c>
      <c r="S31" s="44">
        <v>2</v>
      </c>
      <c r="T31" s="45">
        <v>900000</v>
      </c>
      <c r="U31" s="46">
        <f t="shared" si="14"/>
        <v>0</v>
      </c>
      <c r="W31" s="42"/>
      <c r="X31" s="43" t="s">
        <v>43</v>
      </c>
      <c r="Y31" s="44">
        <v>1</v>
      </c>
      <c r="Z31" s="44">
        <v>2</v>
      </c>
      <c r="AA31" s="45">
        <v>715900</v>
      </c>
      <c r="AB31" s="46">
        <f t="shared" si="15"/>
        <v>1431800</v>
      </c>
    </row>
    <row r="32" spans="3:28" x14ac:dyDescent="0.25">
      <c r="P32" s="25"/>
      <c r="Q32" s="20" t="s">
        <v>44</v>
      </c>
      <c r="R32" s="13">
        <v>0</v>
      </c>
      <c r="S32" s="13">
        <v>3</v>
      </c>
      <c r="T32" s="12">
        <v>500000</v>
      </c>
      <c r="U32" s="14">
        <f t="shared" si="14"/>
        <v>0</v>
      </c>
      <c r="W32" s="25"/>
      <c r="X32" s="20" t="s">
        <v>44</v>
      </c>
      <c r="Y32" s="13">
        <v>1</v>
      </c>
      <c r="Z32" s="13">
        <v>1</v>
      </c>
      <c r="AA32" s="12">
        <v>500000</v>
      </c>
      <c r="AB32" s="14">
        <f t="shared" si="15"/>
        <v>500000</v>
      </c>
    </row>
    <row r="33" spans="16:28" x14ac:dyDescent="0.25">
      <c r="P33" s="25"/>
      <c r="Q33" s="20" t="s">
        <v>40</v>
      </c>
      <c r="R33" s="13">
        <v>0</v>
      </c>
      <c r="S33" s="13">
        <v>2</v>
      </c>
      <c r="T33" s="12">
        <v>500000</v>
      </c>
      <c r="U33" s="14">
        <f t="shared" si="14"/>
        <v>0</v>
      </c>
      <c r="W33" s="25"/>
      <c r="X33" s="20" t="s">
        <v>40</v>
      </c>
      <c r="Y33" s="13">
        <v>1</v>
      </c>
      <c r="Z33" s="13">
        <v>1</v>
      </c>
      <c r="AA33" s="12">
        <v>500000</v>
      </c>
      <c r="AB33" s="14">
        <f t="shared" si="15"/>
        <v>500000</v>
      </c>
    </row>
    <row r="34" spans="16:28" x14ac:dyDescent="0.25">
      <c r="P34" s="18"/>
      <c r="Q34" s="20" t="s">
        <v>29</v>
      </c>
      <c r="R34" s="13">
        <v>0</v>
      </c>
      <c r="S34" s="13">
        <v>2</v>
      </c>
      <c r="T34" s="12">
        <f>100000</f>
        <v>100000</v>
      </c>
      <c r="U34" s="14">
        <f t="shared" si="14"/>
        <v>0</v>
      </c>
      <c r="W34" s="18"/>
      <c r="X34" s="20" t="s">
        <v>29</v>
      </c>
      <c r="Y34" s="13">
        <v>1</v>
      </c>
      <c r="Z34" s="13">
        <v>1</v>
      </c>
      <c r="AA34" s="12">
        <v>150000</v>
      </c>
      <c r="AB34" s="14">
        <f t="shared" si="15"/>
        <v>150000</v>
      </c>
    </row>
    <row r="35" spans="16:28" x14ac:dyDescent="0.25">
      <c r="P35" s="18"/>
      <c r="Q35" s="20" t="s">
        <v>31</v>
      </c>
      <c r="R35" s="13">
        <v>0</v>
      </c>
      <c r="S35" s="13">
        <v>0</v>
      </c>
      <c r="T35" s="12">
        <v>0</v>
      </c>
      <c r="U35" s="14">
        <f t="shared" si="14"/>
        <v>0</v>
      </c>
      <c r="W35" s="18"/>
      <c r="X35" s="20" t="s">
        <v>31</v>
      </c>
      <c r="Y35" s="13">
        <v>1</v>
      </c>
      <c r="Z35" s="13">
        <v>1</v>
      </c>
      <c r="AA35" s="12">
        <v>25000</v>
      </c>
      <c r="AB35" s="14">
        <f t="shared" si="15"/>
        <v>25000</v>
      </c>
    </row>
    <row r="36" spans="16:28" x14ac:dyDescent="0.25">
      <c r="P36" s="35"/>
      <c r="Q36" s="20" t="s">
        <v>41</v>
      </c>
      <c r="R36" s="13">
        <v>0</v>
      </c>
      <c r="S36" s="13">
        <v>1</v>
      </c>
      <c r="T36" s="12">
        <v>100000</v>
      </c>
      <c r="U36" s="14">
        <f t="shared" si="14"/>
        <v>0</v>
      </c>
      <c r="W36" s="35"/>
      <c r="X36" s="20" t="s">
        <v>41</v>
      </c>
      <c r="Y36" s="13">
        <v>0</v>
      </c>
      <c r="Z36" s="13">
        <v>1</v>
      </c>
      <c r="AA36" s="12">
        <v>75000</v>
      </c>
      <c r="AB36" s="14">
        <f t="shared" si="15"/>
        <v>0</v>
      </c>
    </row>
    <row r="37" spans="16:28" x14ac:dyDescent="0.25">
      <c r="P37" s="25">
        <v>3</v>
      </c>
      <c r="Q37" s="21" t="s">
        <v>35</v>
      </c>
      <c r="R37" s="32"/>
      <c r="S37" s="32"/>
      <c r="T37" s="33"/>
      <c r="U37" s="34"/>
      <c r="W37" s="25">
        <v>3</v>
      </c>
      <c r="X37" s="21" t="s">
        <v>35</v>
      </c>
      <c r="Y37" s="32"/>
      <c r="Z37" s="32"/>
      <c r="AA37" s="33"/>
      <c r="AB37" s="34"/>
    </row>
    <row r="38" spans="16:28" x14ac:dyDescent="0.25">
      <c r="P38" s="31"/>
      <c r="Q38" s="20" t="s">
        <v>49</v>
      </c>
      <c r="R38" s="13">
        <v>0</v>
      </c>
      <c r="S38" s="13">
        <v>1</v>
      </c>
      <c r="T38" s="12">
        <v>100000</v>
      </c>
      <c r="U38" s="14">
        <f t="shared" ref="U38" si="16">R38*S38*T38</f>
        <v>0</v>
      </c>
      <c r="W38" s="31"/>
      <c r="X38" s="20" t="s">
        <v>36</v>
      </c>
      <c r="Y38" s="13">
        <v>1</v>
      </c>
      <c r="Z38" s="13">
        <v>1</v>
      </c>
      <c r="AA38" s="12">
        <v>50000</v>
      </c>
      <c r="AB38" s="14">
        <f t="shared" ref="AB38" si="17">Y38*Z38*AA38</f>
        <v>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52</v>
      </c>
      <c r="R40" s="29"/>
      <c r="S40" s="29"/>
      <c r="T40" s="28"/>
      <c r="U40" s="10">
        <f>SUM(U26:U38)</f>
        <v>0</v>
      </c>
      <c r="W40" s="27"/>
      <c r="X40" s="30" t="s">
        <v>33</v>
      </c>
      <c r="Y40" s="29"/>
      <c r="Z40" s="29"/>
      <c r="AA40" s="28"/>
      <c r="AB40" s="10">
        <f>SUM(AB26:AB38)</f>
        <v>3456800</v>
      </c>
    </row>
    <row r="41" spans="16:28" x14ac:dyDescent="0.25">
      <c r="U41" s="3"/>
      <c r="AB41" s="3"/>
    </row>
    <row r="42" spans="16:28" x14ac:dyDescent="0.25">
      <c r="P42" s="53" t="s">
        <v>48</v>
      </c>
      <c r="Q42" s="54"/>
      <c r="R42" s="54"/>
      <c r="S42" s="54"/>
      <c r="T42" s="54"/>
      <c r="U42" s="55"/>
      <c r="W42" s="53" t="s">
        <v>45</v>
      </c>
      <c r="X42" s="54"/>
      <c r="Y42" s="54"/>
      <c r="Z42" s="54"/>
      <c r="AA42" s="54"/>
      <c r="AB42" s="55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8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19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8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19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8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19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0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1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0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1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0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1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0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1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0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1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0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1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0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1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2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3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2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3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53" t="s">
        <v>38</v>
      </c>
      <c r="Q62" s="54"/>
      <c r="R62" s="54"/>
      <c r="S62" s="54"/>
      <c r="T62" s="54"/>
      <c r="U62" s="55"/>
      <c r="W62" s="53" t="s">
        <v>38</v>
      </c>
      <c r="X62" s="54"/>
      <c r="Y62" s="54"/>
      <c r="Z62" s="54"/>
      <c r="AA62" s="54"/>
      <c r="AB62" s="55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4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5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4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5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4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5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6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7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6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7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6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7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8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29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8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29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7:D27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Mulyono</cp:lastModifiedBy>
  <cp:lastPrinted>2022-05-24T03:44:51Z</cp:lastPrinted>
  <dcterms:created xsi:type="dcterms:W3CDTF">2021-02-01T08:26:21Z</dcterms:created>
  <dcterms:modified xsi:type="dcterms:W3CDTF">2022-06-06T04:07:52Z</dcterms:modified>
</cp:coreProperties>
</file>